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355" windowWidth="20055" windowHeight="7935" firstSheet="20" activeTab="29"/>
  </bookViews>
  <sheets>
    <sheet name="kiemelt ei" sheetId="1" r:id="rId1"/>
    <sheet name="1.sz.. önk. kiad." sheetId="2" r:id="rId2"/>
    <sheet name="2.Hiv.kiad." sheetId="3" r:id="rId3"/>
    <sheet name="3. sz.ovi kiad." sheetId="4" r:id="rId4"/>
    <sheet name="4.sz.kiad. össz." sheetId="5" r:id="rId5"/>
    <sheet name="5.sz.önk.egysz.kiad." sheetId="6" r:id="rId6"/>
    <sheet name="6.sz.hiv.egysz.kiad." sheetId="7" r:id="rId7"/>
    <sheet name="7.sz.ovi egysz.kiad." sheetId="8" r:id="rId8"/>
    <sheet name="8.egysz.összes kiad." sheetId="9" r:id="rId9"/>
    <sheet name="9.sz.önk.bev." sheetId="10" r:id="rId10"/>
    <sheet name="10.sz.Hiv.bev." sheetId="11" r:id="rId11"/>
    <sheet name="11.sz.Ovi bev." sheetId="12" r:id="rId12"/>
    <sheet name="12. bev.összesen" sheetId="13" r:id="rId13"/>
    <sheet name="13.sz.önk.egysz.bev." sheetId="14" r:id="rId14"/>
    <sheet name="14.sz.Hiv.egysz.bev." sheetId="15" r:id="rId15"/>
    <sheet name="15.egysz.bev.ovi" sheetId="16" r:id="rId16"/>
    <sheet name="16.sz.bev.egysz.össz." sheetId="17" r:id="rId17"/>
    <sheet name="17.sz.létszám" sheetId="18" r:id="rId18"/>
    <sheet name="18.sz. beruh." sheetId="19" r:id="rId19"/>
    <sheet name="19.sz.tartalék" sheetId="20" r:id="rId20"/>
    <sheet name="20.sz.stab." sheetId="21" r:id="rId21"/>
    <sheet name="21.stab.2." sheetId="22" r:id="rId22"/>
    <sheet name="22. hitelek" sheetId="23" r:id="rId23"/>
    <sheet name="23.sz.finansz." sheetId="24" r:id="rId24"/>
    <sheet name="24. szoc.kiad." sheetId="25" r:id="rId25"/>
    <sheet name="25.sz.támog." sheetId="26" r:id="rId26"/>
    <sheet name="26. sz.átv.pénz" sheetId="27" r:id="rId27"/>
    <sheet name="27.sz.helyi adók" sheetId="28" r:id="rId28"/>
    <sheet name="33.vagyonkimutatás" sheetId="29" r:id="rId29"/>
    <sheet name="Munka1" sheetId="30" r:id="rId30"/>
  </sheets>
  <definedNames>
    <definedName name="foot_4_place" localSheetId="21">'21.stab.2.'!$A$18</definedName>
    <definedName name="foot_5_place" localSheetId="21">'21.stab.2.'!#REF!</definedName>
    <definedName name="foot_53_place" localSheetId="21">'21.stab.2.'!$A$63</definedName>
    <definedName name="_xlnm.Print_Area" localSheetId="1">'1.sz.. önk. kiad.'!$A$1:$K$124</definedName>
    <definedName name="_xlnm.Print_Area" localSheetId="10">'10.sz.Hiv.bev.'!$A$1:$K$98</definedName>
    <definedName name="_xlnm.Print_Area" localSheetId="12">'12. bev.összesen'!$A$1:$K$97</definedName>
    <definedName name="_xlnm.Print_Area" localSheetId="13">'13.sz.önk.egysz.bev.'!$A$1:$E$97</definedName>
    <definedName name="_xlnm.Print_Area" localSheetId="14">'14.sz.Hiv.egysz.bev.'!$A$1:$E$97</definedName>
    <definedName name="_xlnm.Print_Area" localSheetId="16">'16.sz.bev.egysz.össz.'!$A$1:$E$97</definedName>
    <definedName name="_xlnm.Print_Area" localSheetId="17">'17.sz.létszám'!$A$1:$E$33</definedName>
    <definedName name="_xlnm.Print_Area" localSheetId="18">'18.sz. beruh.'!$A$1:$K$48</definedName>
    <definedName name="_xlnm.Print_Area" localSheetId="19">'19.sz.tartalék'!$A$1:$F$17</definedName>
    <definedName name="_xlnm.Print_Area" localSheetId="20">'20.sz.stab.'!$A$1:$M$49</definedName>
    <definedName name="_xlnm.Print_Area" localSheetId="21">'21.stab.2.'!$A$1:$H$38</definedName>
    <definedName name="_xlnm.Print_Area" localSheetId="22">'22. hitelek'!$A$1:$H$70</definedName>
    <definedName name="_xlnm.Print_Area" localSheetId="23">'23.sz.finansz.'!$A$1:$E$26</definedName>
    <definedName name="_xlnm.Print_Area" localSheetId="24">'24. szoc.kiad.'!$A$1:$E$39</definedName>
    <definedName name="_xlnm.Print_Area" localSheetId="25">'25.sz.támog.'!$A$1:$E$116</definedName>
    <definedName name="_xlnm.Print_Area" localSheetId="26">'26. sz.átv.pénz'!$A$1:$E$116</definedName>
    <definedName name="_xlnm.Print_Area" localSheetId="27">'27.sz.helyi adók'!$A$1:$E$33</definedName>
    <definedName name="_xlnm.Print_Area" localSheetId="28">'33.vagyonkimutatás'!$A$1:$D$177</definedName>
    <definedName name="_xlnm.Print_Area" localSheetId="4">'4.sz.kiad. össz.'!$A$1:$K$124</definedName>
    <definedName name="_xlnm.Print_Area" localSheetId="5">'5.sz.önk.egysz.kiad.'!$A$1:$E$123</definedName>
    <definedName name="_xlnm.Print_Area" localSheetId="6">'6.sz.hiv.egysz.kiad.'!$A$1:$E$123</definedName>
    <definedName name="_xlnm.Print_Area" localSheetId="8">'8.egysz.összes kiad.'!$A$1:$E$123</definedName>
    <definedName name="_xlnm.Print_Area" localSheetId="9">'9.sz.önk.bev.'!$A$1:$K$98</definedName>
    <definedName name="_xlnm.Print_Area" localSheetId="0">'kiemelt ei'!$A$1:$A$26</definedName>
  </definedNames>
  <calcPr fullCalcOnLoad="1"/>
</workbook>
</file>

<file path=xl/sharedStrings.xml><?xml version="1.0" encoding="utf-8"?>
<sst xmlns="http://schemas.openxmlformats.org/spreadsheetml/2006/main" count="4679" uniqueCount="813">
  <si>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</si>
  <si>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</si>
  <si>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</si>
  <si>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</si>
  <si>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</si>
  <si>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</si>
  <si>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</si>
  <si>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</si>
  <si>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</si>
  <si>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</si>
  <si>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</si>
  <si>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</si>
  <si>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</si>
  <si>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</si>
  <si>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</si>
  <si>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</si>
  <si>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</si>
  <si>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</si>
  <si>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</si>
  <si>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</si>
  <si>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</si>
  <si>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</si>
  <si>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módosított ei.</t>
  </si>
  <si>
    <t>teljesítés</t>
  </si>
  <si>
    <t>Önkormányzat 2014. évi zárszámadása</t>
  </si>
  <si>
    <t xml:space="preserve">KÖLTSÉGVETÉSI ENGEDÉLYEZETT LÉTSZÁMKERETBE NEM TARTOZÓ FOGLALKOZTATOTTAK LÉTSZÁMA AZ IDŐSZAK VÉGÉN ÖSSZESEN </t>
  </si>
  <si>
    <t>A/I/1        Vagyoni értékű jogok</t>
  </si>
  <si>
    <t>A/I/2        Szellemi termékek</t>
  </si>
  <si>
    <t>A/I/3        Immateriális javak értékhelyesbítése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</si>
  <si>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</si>
  <si>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</si>
  <si>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</si>
  <si>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</si>
  <si>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</si>
  <si>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A/III/1a        - ebből: tartós részesedések jegybankban</t>
  </si>
  <si>
    <t>A/III/1b        - ebből: tartós részesedések társulásban</t>
  </si>
  <si>
    <t>A/III/2a        - ebből: államkötvények</t>
  </si>
  <si>
    <t>A/III/2b        - ebből: helyi önkormányzatok kötvényei</t>
  </si>
  <si>
    <t>A/III/3        Befektetett pénzügyi eszközök értékhelyesbítése</t>
  </si>
  <si>
    <t>A/IV/1        Koncesszióba, vagyonkezelésbe adott eszközök</t>
  </si>
  <si>
    <t>A/IV/2        Koncesszióba, vagyonkezelésbe adott eszközök értékhelyesbítése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</si>
  <si>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</si>
  <si>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</si>
  <si>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</si>
  <si>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</si>
  <si>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</si>
  <si>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</si>
  <si>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</si>
  <si>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</si>
  <si>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</si>
  <si>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</si>
  <si>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</si>
  <si>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</si>
  <si>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</si>
  <si>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</si>
  <si>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</si>
  <si>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</si>
  <si>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</si>
  <si>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</si>
  <si>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</si>
  <si>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</si>
  <si>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</si>
  <si>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</si>
  <si>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</si>
  <si>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</si>
  <si>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</si>
  <si>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</si>
  <si>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</si>
  <si>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</si>
  <si>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</si>
  <si>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H/III        Kötelezettség jellegű sajátos elszámolások (=H)/III/1+…+H)/III/7) (146=139+...+145)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</si>
  <si>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</si>
  <si>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</si>
  <si>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</si>
  <si>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</si>
  <si>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</si>
  <si>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 xml:space="preserve">A/III/1        Tartós részesedések </t>
  </si>
  <si>
    <t xml:space="preserve">A/III/2        Tartós hitelviszonyt megtestesítő értékpapírok </t>
  </si>
  <si>
    <t xml:space="preserve">A/III        Befektetett pénzügyi eszközök </t>
  </si>
  <si>
    <t xml:space="preserve">A/I        Immateriális javak </t>
  </si>
  <si>
    <t xml:space="preserve">A/II        Tárgyi eszközök </t>
  </si>
  <si>
    <t xml:space="preserve">A/IV        Koncesszióba, vagyonkezelésbe adott eszközök </t>
  </si>
  <si>
    <t xml:space="preserve">A)        NEMZETI VAGYONBA TARTOZÓ BEFEKTETETT ESZKÖZÖK </t>
  </si>
  <si>
    <t xml:space="preserve">B/I        Készletek </t>
  </si>
  <si>
    <t xml:space="preserve">B/II        Értékpapírok </t>
  </si>
  <si>
    <t xml:space="preserve">B)        NEMZETI VAGYONBA TARTOZÓ FORGÓESZKÖZÖK </t>
  </si>
  <si>
    <t xml:space="preserve">C)        PÉNZESZKÖZÖK </t>
  </si>
  <si>
    <t>D/I        Költségvetési évben esedékes követelések</t>
  </si>
  <si>
    <t xml:space="preserve">D/II        Költségvetési évet követően esedékes követelések </t>
  </si>
  <si>
    <t xml:space="preserve">D/III/1        Adott előlegek </t>
  </si>
  <si>
    <t xml:space="preserve">D/III        Követelés jellegű sajátos elszámolások </t>
  </si>
  <si>
    <t>D)        KÖVETELÉSEK</t>
  </si>
  <si>
    <t xml:space="preserve">F)        AKTÍV IDŐBELI ELHATÁROLÁSOK </t>
  </si>
  <si>
    <t xml:space="preserve">ESZKÖZÖK ÖSSZESEN </t>
  </si>
  <si>
    <t>G)        SAJÁT TŐKE</t>
  </si>
  <si>
    <t xml:space="preserve">H/I        Költségvetési évben esedékes kötelezettségek </t>
  </si>
  <si>
    <t xml:space="preserve">H/II        Költségvetési évet követően esedékes kötelezettségek </t>
  </si>
  <si>
    <t xml:space="preserve">H)        KÖTELEZETTSÉGEK </t>
  </si>
  <si>
    <t xml:space="preserve">K)        PASSZÍV IDŐBELI ELHATÁROLÁSOK </t>
  </si>
  <si>
    <t>FORRÁSOK ÖSSZESEN</t>
  </si>
  <si>
    <t>ebből forgalomképtelen törzsvagyon</t>
  </si>
  <si>
    <t>ebből nemzetgazdasági szempontból kiemelt jelentőségű törzsvagyon</t>
  </si>
  <si>
    <t>ebből korlátozottan forgalomképes vagyon</t>
  </si>
  <si>
    <t xml:space="preserve">ebből üzleti vagyon </t>
  </si>
  <si>
    <t>értékcsökkenés/értékvesztés</t>
  </si>
  <si>
    <t>nettó-mérleg szerinti érték</t>
  </si>
  <si>
    <t>bruttó érték</t>
  </si>
  <si>
    <t>„0”-ra leírt eszközök</t>
  </si>
  <si>
    <t>használatban lévő kisértékű immateriális javak</t>
  </si>
  <si>
    <t>01-02. számlacsoportban nyilvántartott eszközök</t>
  </si>
  <si>
    <t xml:space="preserve">kulturális javak </t>
  </si>
  <si>
    <t xml:space="preserve">régészeti leletek </t>
  </si>
  <si>
    <t>függő követelések</t>
  </si>
  <si>
    <t>függő kötelezettségek</t>
  </si>
  <si>
    <t>biztos (jövőbeni) követelések</t>
  </si>
  <si>
    <t>használatban lévő kisértékű tárgyi eszközök</t>
  </si>
  <si>
    <t>használatban lévő kisértékű készletek</t>
  </si>
  <si>
    <t>A helyi önkormányzat vagyonkimutatása (E Ft)</t>
  </si>
  <si>
    <t>ÖNKORMÁNYZAT ÉS KÖLTSÉGVETÉSI SZERVEK ÖSSZESEN</t>
  </si>
  <si>
    <t xml:space="preserve">kiadási módosított  előirányzat </t>
  </si>
  <si>
    <t xml:space="preserve">teljesített kiadás </t>
  </si>
  <si>
    <t>ebből teljesített kiadás fedezete-saját forrás</t>
  </si>
  <si>
    <t>ebből teljesített kiadás fedezete-adósságot keletkeztető ügylet</t>
  </si>
  <si>
    <t>bel- vagy külföldi irányú kötelezettség</t>
  </si>
  <si>
    <t>helyi önkormányzat tulajdonában álló gazdálkodó szervezetek működéséből származó kötelezettségeket</t>
  </si>
  <si>
    <t xml:space="preserve">           Stb.</t>
  </si>
  <si>
    <t>részesedéseb részletes bemutatása</t>
  </si>
  <si>
    <t>A költségvetési év azon fejlesztései, amelyek megvalósításához a Gst. 3. § (1) bekezdése szerinti adósságot keletkeztető ügylet megkötése vált szükségessé (E 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</si>
  <si>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</si>
  <si>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módosított ei. Működési célú</t>
  </si>
  <si>
    <t>módosított ei. Felhalmozási célú</t>
  </si>
  <si>
    <t>Teljesítés Működési célú</t>
  </si>
  <si>
    <t>Teljesítés Felhalmozási célú</t>
  </si>
  <si>
    <t xml:space="preserve">ESZKÖZÖK  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</si>
  <si>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</si>
  <si>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</si>
  <si>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</si>
  <si>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</si>
  <si>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</si>
  <si>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</si>
  <si>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</si>
  <si>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</si>
  <si>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</si>
  <si>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</si>
  <si>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</si>
  <si>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</si>
  <si>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</si>
  <si>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</si>
  <si>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</si>
  <si>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</si>
  <si>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</si>
  <si>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</si>
  <si>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</si>
  <si>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</si>
  <si>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</si>
  <si>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</si>
  <si>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</si>
  <si>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</si>
  <si>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</si>
  <si>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</si>
  <si>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</si>
  <si>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</si>
  <si>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</si>
  <si>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</si>
  <si>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</si>
  <si>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</si>
  <si>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</si>
  <si>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</si>
  <si>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</si>
  <si>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</si>
  <si>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</si>
  <si>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</si>
  <si>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</si>
  <si>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</si>
  <si>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</si>
  <si>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</si>
  <si>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</si>
  <si>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</si>
  <si>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</si>
  <si>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</si>
  <si>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</si>
  <si>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</si>
  <si>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</si>
  <si>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</si>
  <si>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</si>
  <si>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</si>
  <si>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</si>
  <si>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</si>
  <si>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</si>
  <si>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</si>
  <si>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</si>
  <si>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</si>
  <si>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</si>
  <si>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</si>
  <si>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</si>
  <si>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</si>
  <si>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</si>
  <si>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</si>
  <si>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</si>
  <si>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</si>
  <si>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</si>
  <si>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</si>
  <si>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</si>
  <si>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</si>
  <si>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</si>
  <si>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</si>
  <si>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</si>
  <si>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</si>
  <si>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</si>
  <si>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</si>
  <si>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</si>
  <si>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</si>
  <si>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</si>
  <si>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</si>
  <si>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</si>
  <si>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</si>
  <si>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</si>
  <si>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</si>
  <si>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</si>
  <si>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</si>
  <si>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</si>
  <si>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</si>
  <si>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</si>
  <si>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</si>
  <si>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</si>
  <si>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</si>
  <si>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</si>
  <si>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</si>
  <si>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</si>
  <si>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</si>
  <si>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</si>
  <si>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</si>
  <si>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</si>
  <si>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</si>
  <si>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</si>
  <si>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</si>
  <si>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</si>
  <si>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</si>
  <si>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</si>
  <si>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</si>
  <si>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</si>
  <si>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</si>
  <si>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</si>
  <si>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</si>
  <si>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</si>
  <si>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</si>
  <si>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</si>
  <si>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</si>
  <si>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</si>
  <si>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</si>
  <si>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</si>
  <si>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</si>
  <si>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</si>
  <si>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</si>
  <si>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</si>
  <si>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</si>
  <si>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</si>
  <si>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</si>
  <si>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</si>
  <si>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</si>
  <si>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</si>
  <si>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</si>
  <si>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</si>
  <si>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</si>
  <si>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</si>
  <si>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</si>
  <si>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</si>
  <si>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</si>
  <si>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</si>
  <si>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</si>
  <si>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</si>
  <si>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</si>
  <si>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</si>
  <si>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</si>
  <si>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</si>
  <si>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</si>
  <si>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</si>
  <si>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</si>
  <si>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</si>
  <si>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</si>
  <si>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</si>
  <si>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</si>
  <si>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</si>
  <si>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</si>
  <si>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</si>
  <si>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</si>
  <si>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</si>
  <si>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</si>
  <si>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</si>
  <si>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</si>
  <si>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</si>
  <si>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</si>
  <si>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</si>
  <si>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</si>
  <si>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</si>
  <si>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</si>
  <si>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</si>
  <si>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</si>
  <si>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</si>
  <si>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</si>
  <si>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</si>
  <si>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</si>
  <si>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</si>
  <si>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</si>
  <si>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</si>
  <si>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</si>
  <si>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</si>
  <si>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</si>
  <si>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</si>
  <si>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</si>
  <si>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</si>
  <si>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</si>
  <si>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</si>
  <si>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</si>
  <si>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</si>
  <si>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</si>
  <si>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</si>
  <si>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</si>
  <si>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</si>
  <si>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</si>
  <si>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</si>
  <si>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</si>
  <si>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</si>
  <si>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</si>
  <si>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</si>
  <si>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</si>
  <si>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</si>
  <si>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</si>
  <si>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</si>
  <si>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</si>
  <si>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</si>
  <si>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</si>
  <si>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</si>
  <si>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</si>
  <si>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</si>
  <si>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</si>
  <si>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</si>
  <si>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</si>
  <si>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</si>
  <si>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</si>
  <si>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</si>
  <si>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</si>
  <si>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</si>
  <si>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</si>
  <si>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</si>
  <si>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</si>
  <si>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</si>
  <si>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</si>
  <si>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</si>
  <si>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</si>
  <si>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</si>
  <si>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</si>
  <si>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</si>
  <si>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</si>
  <si>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</si>
  <si>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</si>
  <si>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</si>
  <si>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</si>
  <si>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</si>
  <si>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</si>
  <si>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</si>
  <si>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</si>
  <si>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</si>
  <si>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</si>
  <si>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</si>
  <si>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</si>
  <si>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</si>
  <si>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</si>
  <si>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</si>
  <si>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</si>
  <si>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</si>
  <si>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</si>
  <si>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</si>
  <si>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</si>
  <si>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</si>
  <si>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</si>
  <si>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</si>
  <si>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</si>
  <si>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</si>
  <si>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</si>
  <si>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</si>
  <si>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</si>
  <si>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</si>
  <si>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</si>
  <si>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</si>
  <si>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</si>
  <si>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</si>
  <si>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</si>
  <si>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</si>
  <si>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</si>
  <si>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</si>
  <si>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</si>
  <si>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</si>
  <si>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</si>
  <si>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</si>
  <si>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</si>
  <si>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</si>
  <si>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</si>
  <si>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</si>
  <si>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</si>
  <si>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</si>
  <si>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</si>
  <si>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</si>
  <si>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</si>
  <si>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</si>
  <si>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</si>
  <si>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</si>
  <si>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</si>
  <si>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</si>
  <si>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</si>
  <si>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</si>
  <si>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</si>
  <si>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</si>
  <si>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</si>
  <si>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</si>
  <si>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</si>
  <si>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</si>
  <si>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</si>
  <si>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</si>
  <si>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</si>
  <si>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</si>
  <si>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</si>
  <si>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</si>
  <si>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</si>
  <si>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</si>
  <si>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</si>
  <si>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</si>
  <si>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</si>
  <si>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</si>
  <si>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</si>
  <si>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</si>
  <si>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</si>
  <si>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</si>
  <si>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</si>
  <si>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</si>
  <si>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</si>
  <si>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</si>
  <si>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</si>
  <si>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</si>
  <si>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</si>
  <si>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</si>
  <si>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</si>
  <si>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</si>
  <si>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</si>
  <si>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</si>
  <si>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</si>
  <si>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</si>
  <si>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</si>
  <si>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</si>
  <si>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</si>
  <si>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</si>
  <si>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</si>
  <si>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</si>
  <si>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</si>
  <si>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</si>
  <si>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</si>
  <si>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</si>
  <si>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</si>
  <si>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</si>
  <si>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</si>
  <si>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</si>
  <si>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</si>
  <si>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</si>
  <si>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</si>
  <si>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</si>
  <si>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</si>
  <si>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</si>
  <si>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</si>
  <si>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</si>
  <si>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</si>
  <si>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</si>
  <si>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</si>
  <si>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</si>
  <si>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</si>
  <si>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</si>
  <si>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</si>
  <si>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</si>
  <si>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</si>
  <si>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</si>
  <si>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</si>
  <si>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</si>
  <si>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</si>
  <si>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</si>
  <si>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</si>
  <si>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</si>
  <si>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</si>
  <si>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</si>
  <si>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</si>
  <si>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</si>
  <si>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</si>
  <si>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</si>
  <si>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</si>
  <si>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</si>
  <si>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</si>
  <si>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</si>
  <si>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</si>
  <si>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</si>
  <si>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</si>
  <si>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</si>
  <si>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</si>
  <si>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</si>
  <si>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</si>
  <si>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</si>
  <si>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</si>
  <si>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</si>
  <si>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</si>
  <si>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</si>
  <si>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</si>
  <si>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</si>
  <si>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</si>
  <si>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</si>
  <si>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</si>
  <si>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</si>
  <si>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</si>
  <si>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</si>
  <si>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</si>
  <si>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</si>
  <si>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</si>
  <si>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</si>
  <si>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</si>
  <si>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</si>
  <si>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</si>
  <si>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</si>
  <si>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</si>
  <si>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</si>
  <si>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</si>
  <si>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</si>
  <si>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</si>
  <si>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</si>
  <si>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</si>
  <si>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</si>
  <si>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</si>
  <si>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</si>
  <si>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</si>
  <si>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</si>
  <si>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</si>
  <si>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</si>
  <si>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</si>
  <si>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</si>
  <si>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</si>
  <si>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</si>
  <si>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</si>
  <si>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</si>
  <si>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</si>
  <si>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</si>
  <si>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</si>
  <si>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</si>
  <si>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</si>
  <si>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</si>
  <si>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</si>
  <si>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</si>
  <si>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</si>
  <si>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</si>
  <si>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</si>
  <si>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</si>
  <si>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</si>
  <si>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</si>
  <si>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</si>
  <si>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</si>
  <si>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</si>
  <si>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</si>
  <si>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</si>
  <si>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</si>
  <si>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</si>
  <si>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</si>
  <si>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</si>
  <si>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</si>
  <si>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</si>
  <si>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</si>
  <si>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</si>
  <si>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</si>
  <si>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</si>
  <si>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</si>
  <si>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</si>
  <si>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</si>
  <si>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</si>
  <si>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</si>
  <si>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</si>
  <si>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</si>
  <si>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</si>
  <si>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</si>
  <si>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</si>
  <si>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</si>
  <si>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</si>
  <si>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</si>
  <si>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</si>
  <si>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</si>
  <si>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</si>
  <si>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</si>
  <si>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</si>
  <si>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</si>
  <si>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</si>
  <si>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</si>
  <si>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</si>
  <si>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</si>
  <si>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</si>
  <si>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</si>
  <si>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</si>
  <si>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</si>
  <si>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</si>
  <si>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</si>
  <si>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</si>
  <si>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</si>
  <si>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</si>
  <si>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</si>
  <si>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</si>
  <si>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</si>
  <si>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</si>
  <si>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</si>
  <si>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</si>
  <si>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</si>
  <si>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</si>
  <si>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</si>
  <si>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</si>
  <si>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</si>
  <si>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</si>
  <si>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</si>
  <si>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</si>
  <si>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</si>
  <si>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</si>
  <si>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</si>
  <si>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</si>
  <si>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</si>
  <si>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</si>
  <si>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</si>
  <si>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</si>
  <si>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</si>
  <si>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</si>
  <si>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</si>
  <si>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</si>
  <si>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</si>
  <si>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</si>
  <si>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</si>
  <si>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</si>
  <si>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</si>
  <si>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</si>
  <si>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</si>
  <si>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</si>
  <si>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</si>
  <si>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</si>
  <si>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</si>
  <si>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</si>
  <si>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</si>
  <si>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</si>
  <si>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</si>
  <si>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</si>
  <si>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</si>
  <si>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</si>
  <si>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</si>
  <si>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</si>
  <si>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</si>
  <si>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</si>
  <si>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</si>
  <si>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</si>
  <si>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</si>
  <si>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</si>
  <si>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</si>
  <si>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</si>
  <si>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</si>
  <si>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</si>
  <si>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</si>
  <si>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</si>
  <si>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</si>
  <si>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</si>
  <si>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</si>
  <si>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</si>
  <si>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</si>
  <si>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</si>
  <si>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</si>
  <si>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</si>
  <si>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</si>
  <si>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</si>
  <si>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</si>
  <si>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</si>
  <si>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</si>
  <si>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</si>
  <si>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</si>
  <si>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</si>
  <si>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</si>
  <si>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</si>
  <si>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</si>
  <si>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</si>
  <si>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</si>
  <si>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</si>
  <si>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</si>
  <si>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</si>
  <si>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</si>
  <si>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</si>
  <si>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</si>
  <si>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</si>
  <si>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</si>
  <si>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</si>
  <si>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</si>
  <si>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</si>
  <si>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</si>
  <si>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</si>
  <si>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</si>
  <si>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</si>
  <si>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</si>
  <si>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</si>
  <si>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</si>
  <si>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</si>
  <si>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</si>
  <si>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</si>
  <si>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</si>
  <si>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</si>
  <si>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</si>
  <si>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</si>
  <si>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</si>
  <si>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</si>
  <si>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</si>
  <si>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</si>
  <si>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</si>
  <si>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</si>
  <si>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</si>
  <si>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</si>
  <si>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</si>
  <si>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</si>
  <si>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</si>
  <si>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</si>
  <si>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</si>
  <si>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</si>
  <si>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</si>
  <si>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</si>
  <si>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</si>
  <si>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</si>
  <si>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</si>
  <si>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</si>
  <si>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</si>
  <si>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</si>
  <si>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</si>
  <si>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</si>
  <si>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</si>
  <si>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</si>
  <si>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</si>
  <si>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</si>
  <si>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</si>
  <si>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</si>
  <si>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</si>
  <si>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</si>
  <si>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</si>
  <si>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</si>
  <si>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</si>
  <si>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</si>
  <si>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</si>
  <si>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</si>
  <si>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</si>
  <si>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</si>
  <si>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</si>
  <si>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KÖLTSÉGVETÉSI SZERV</t>
  </si>
  <si>
    <t>MINDÖSSZESEN</t>
  </si>
  <si>
    <t>ÖNKORMÁNYZAT ÉS KÖLTSÉGVETÉSI SZERVEI ELŐIRÁNYZATA MINDÖSSZESEN</t>
  </si>
  <si>
    <t>Beruházások és felújítások (E Ft)</t>
  </si>
  <si>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</si>
  <si>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</si>
  <si>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</si>
  <si>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</si>
  <si>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</si>
  <si>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</si>
  <si>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</si>
  <si>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Óvoda kiadásai</t>
  </si>
  <si>
    <t>Hivatal kiadásai</t>
  </si>
  <si>
    <t>Óvodai kiadásai</t>
  </si>
  <si>
    <t>Hivatal bevételei</t>
  </si>
  <si>
    <t>Óvoda bevételei</t>
  </si>
  <si>
    <t>Óvoda bevételek</t>
  </si>
  <si>
    <t>Hivatal bevételek</t>
  </si>
  <si>
    <t>Teljesítés</t>
  </si>
  <si>
    <t>Költségvetési engedélyezett létszámkeret (álláshely) (fő) KÖZÖS HIVATAL</t>
  </si>
  <si>
    <t>Költségvetési engedélyezett létszámkeret (álláshely) (fő) ÓVODA</t>
  </si>
  <si>
    <t>számítógép, nyomtató</t>
  </si>
  <si>
    <t>Szoftverek, rendezési terv</t>
  </si>
  <si>
    <t>Konyha-étkező építése</t>
  </si>
  <si>
    <t>Gátépítése</t>
  </si>
  <si>
    <t>Melléklet szerint!</t>
  </si>
  <si>
    <t>Konyha-étkező építés</t>
  </si>
  <si>
    <t>hitel</t>
  </si>
  <si>
    <t>belföldi</t>
  </si>
  <si>
    <t>Eredeti előir.</t>
  </si>
  <si>
    <t>Mód.előir.</t>
  </si>
  <si>
    <t>Közös Hivatal</t>
  </si>
  <si>
    <t>Óvoda</t>
  </si>
  <si>
    <t>1. sz. melléklet</t>
  </si>
  <si>
    <t>2. sz. melléklet</t>
  </si>
  <si>
    <t>3.sz. melléklet</t>
  </si>
  <si>
    <t>4. sz. melléklet</t>
  </si>
  <si>
    <t>5.sz. melléklet</t>
  </si>
  <si>
    <t>6. sz. melléklet</t>
  </si>
  <si>
    <t>7.sz. melléklet</t>
  </si>
  <si>
    <t>8.sz. melléklet</t>
  </si>
  <si>
    <t>9. sz. melllékle</t>
  </si>
  <si>
    <t>10. sz. melléklet</t>
  </si>
  <si>
    <t>11. sz. melléklet</t>
  </si>
  <si>
    <t>12. sz. melléklet</t>
  </si>
  <si>
    <t>13. sz. melléklet</t>
  </si>
  <si>
    <t>14. sz. mellléklet</t>
  </si>
  <si>
    <t>15. sz. melléklet</t>
  </si>
  <si>
    <t>16. sz. melléklet</t>
  </si>
  <si>
    <t>17. sz. melléklet</t>
  </si>
  <si>
    <t>18. sz. melléklet</t>
  </si>
  <si>
    <t xml:space="preserve"> 19. sz. melléklet</t>
  </si>
  <si>
    <t>20. sz. melléklet</t>
  </si>
  <si>
    <t>22. sz. melléklet</t>
  </si>
  <si>
    <t>23. sz. melléklet</t>
  </si>
  <si>
    <t>24. sz. melléklet</t>
  </si>
  <si>
    <t>25.sz. melléklet</t>
  </si>
  <si>
    <t>26. sz. melléklet</t>
  </si>
  <si>
    <t>27.sz. melléklet</t>
  </si>
  <si>
    <t>21. sz. melléklet</t>
  </si>
  <si>
    <t xml:space="preserve">           Tartós részesedés: Elmű </t>
  </si>
  <si>
    <t xml:space="preserve">           Tartós részesedés: Tigáz Zrt. </t>
  </si>
  <si>
    <t xml:space="preserve">           Tartós részesedés: DMRV Zrt.</t>
  </si>
  <si>
    <t>33. sz. melléklet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</si>
</sst>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1"/>
      <color indexed="8"/>
      <name val="Bookman Old Style"/>
      <family val="1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9"/>
      <color indexed="63"/>
      <name val="Bookman Old Style"/>
      <family val="1"/>
    </font>
    <font>
      <b/>
      <sz val="11"/>
      <color indexed="63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46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7" tint="0.7999799847602844"/>
      <name val="Bookman Old Style"/>
      <family val="1"/>
    </font>
    <font>
      <i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1" fillId="22" borderId="7" applyNumberFormat="0" applyFont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4" fillId="0" borderId="0">
      <alignment/>
      <protection/>
    </xf>
    <xf numFmtId="0" fontId="6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30" borderId="1" applyNumberFormat="0" applyAlignment="0" applyProtection="0"/>
    <xf numFmtId="9" fontId="1" fillId="0" borderId="0" applyFont="0" applyFill="0" applyBorder="0" applyAlignment="0" applyProtection="0"/>
  </cellStyleXfs>
  <cellXfs count="214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3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0" fontId="25" fillId="0" borderId="0" xfId="43" applyFont="1" applyAlignment="1" applyProtection="1">
      <alignment/>
      <protection/>
    </xf>
    <xf numFmtId="0" fontId="26" fillId="0" borderId="0" xfId="0" applyFont="1" applyAlignment="1">
      <alignment/>
    </xf>
    <xf numFmtId="0" fontId="2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35" borderId="10" xfId="0" applyFont="1" applyFill="1" applyBorder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1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7" fillId="36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8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28" fillId="0" borderId="10" xfId="0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9" fillId="36" borderId="10" xfId="0" applyFont="1" applyFill="1" applyBorder="1" applyAlignment="1">
      <alignment horizontal="left" vertical="top" wrapText="1"/>
    </xf>
    <xf numFmtId="3" fontId="7" fillId="36" borderId="10" xfId="0" applyNumberFormat="1" applyFont="1" applyFill="1" applyBorder="1" applyAlignment="1">
      <alignment horizontal="right" vertical="top" wrapText="1"/>
    </xf>
    <xf numFmtId="0" fontId="9" fillId="36" borderId="10" xfId="0" applyFont="1" applyFill="1" applyBorder="1" applyAlignment="1">
      <alignment horizontal="left" vertical="center" wrapText="1"/>
    </xf>
    <xf numFmtId="0" fontId="16" fillId="36" borderId="10" xfId="0" applyFont="1" applyFill="1" applyBorder="1" applyAlignment="1">
      <alignment/>
    </xf>
    <xf numFmtId="0" fontId="33" fillId="0" borderId="0" xfId="0" applyFont="1" applyAlignment="1">
      <alignment wrapText="1"/>
    </xf>
    <xf numFmtId="0" fontId="34" fillId="0" borderId="10" xfId="0" applyFont="1" applyBorder="1" applyAlignment="1">
      <alignment wrapText="1"/>
    </xf>
    <xf numFmtId="0" fontId="35" fillId="37" borderId="10" xfId="0" applyFont="1" applyFill="1" applyBorder="1" applyAlignment="1">
      <alignment/>
    </xf>
    <xf numFmtId="165" fontId="11" fillId="37" borderId="10" xfId="0" applyNumberFormat="1" applyFont="1" applyFill="1" applyBorder="1" applyAlignment="1">
      <alignment vertical="center"/>
    </xf>
    <xf numFmtId="0" fontId="16" fillId="37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vertical="center"/>
    </xf>
    <xf numFmtId="0" fontId="0" fillId="37" borderId="10" xfId="0" applyFill="1" applyBorder="1" applyAlignment="1">
      <alignment/>
    </xf>
    <xf numFmtId="0" fontId="6" fillId="38" borderId="10" xfId="0" applyFont="1" applyFill="1" applyBorder="1" applyAlignment="1">
      <alignment horizontal="left" vertical="center"/>
    </xf>
    <xf numFmtId="165" fontId="6" fillId="38" borderId="10" xfId="0" applyNumberFormat="1" applyFont="1" applyFill="1" applyBorder="1" applyAlignment="1">
      <alignment vertical="center"/>
    </xf>
    <xf numFmtId="0" fontId="9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 horizontal="left" vertical="center" wrapText="1"/>
    </xf>
    <xf numFmtId="0" fontId="7" fillId="38" borderId="10" xfId="0" applyFont="1" applyFill="1" applyBorder="1" applyAlignment="1">
      <alignment horizontal="left" vertical="center"/>
    </xf>
    <xf numFmtId="0" fontId="9" fillId="38" borderId="10" xfId="0" applyFont="1" applyFill="1" applyBorder="1" applyAlignment="1">
      <alignment horizontal="left" vertical="center" wrapText="1"/>
    </xf>
    <xf numFmtId="0" fontId="0" fillId="38" borderId="10" xfId="0" applyFill="1" applyBorder="1" applyAlignment="1">
      <alignment/>
    </xf>
    <xf numFmtId="0" fontId="6" fillId="39" borderId="10" xfId="0" applyFont="1" applyFill="1" applyBorder="1" applyAlignment="1">
      <alignment/>
    </xf>
    <xf numFmtId="0" fontId="6" fillId="39" borderId="10" xfId="0" applyFont="1" applyFill="1" applyBorder="1" applyAlignment="1">
      <alignment horizontal="left" vertical="center"/>
    </xf>
    <xf numFmtId="0" fontId="0" fillId="39" borderId="10" xfId="0" applyFill="1" applyBorder="1" applyAlignment="1">
      <alignment/>
    </xf>
    <xf numFmtId="0" fontId="6" fillId="36" borderId="10" xfId="0" applyFont="1" applyFill="1" applyBorder="1" applyAlignment="1">
      <alignment/>
    </xf>
    <xf numFmtId="0" fontId="6" fillId="40" borderId="10" xfId="0" applyFont="1" applyFill="1" applyBorder="1" applyAlignment="1">
      <alignment/>
    </xf>
    <xf numFmtId="0" fontId="0" fillId="40" borderId="10" xfId="0" applyFill="1" applyBorder="1" applyAlignment="1">
      <alignment/>
    </xf>
    <xf numFmtId="0" fontId="12" fillId="36" borderId="10" xfId="0" applyFont="1" applyFill="1" applyBorder="1" applyAlignment="1">
      <alignment/>
    </xf>
    <xf numFmtId="0" fontId="12" fillId="40" borderId="10" xfId="0" applyFont="1" applyFill="1" applyBorder="1" applyAlignment="1">
      <alignment/>
    </xf>
    <xf numFmtId="0" fontId="35" fillId="41" borderId="10" xfId="0" applyFont="1" applyFill="1" applyBorder="1" applyAlignment="1">
      <alignment/>
    </xf>
    <xf numFmtId="0" fontId="11" fillId="41" borderId="10" xfId="0" applyFont="1" applyFill="1" applyBorder="1" applyAlignment="1">
      <alignment horizontal="left" vertical="center"/>
    </xf>
    <xf numFmtId="0" fontId="0" fillId="41" borderId="10" xfId="0" applyFill="1" applyBorder="1" applyAlignment="1">
      <alignment/>
    </xf>
    <xf numFmtId="0" fontId="10" fillId="36" borderId="10" xfId="0" applyFont="1" applyFill="1" applyBorder="1" applyAlignment="1">
      <alignment vertical="center"/>
    </xf>
    <xf numFmtId="0" fontId="11" fillId="36" borderId="10" xfId="0" applyFont="1" applyFill="1" applyBorder="1" applyAlignment="1">
      <alignment horizontal="left" vertical="center" wrapText="1"/>
    </xf>
    <xf numFmtId="0" fontId="10" fillId="40" borderId="10" xfId="0" applyFont="1" applyFill="1" applyBorder="1" applyAlignment="1">
      <alignment vertical="center" wrapText="1"/>
    </xf>
    <xf numFmtId="0" fontId="11" fillId="40" borderId="10" xfId="0" applyFont="1" applyFill="1" applyBorder="1" applyAlignment="1">
      <alignment horizontal="left" vertical="center" wrapText="1"/>
    </xf>
    <xf numFmtId="0" fontId="10" fillId="40" borderId="10" xfId="0" applyFont="1" applyFill="1" applyBorder="1" applyAlignment="1">
      <alignment vertical="center"/>
    </xf>
    <xf numFmtId="0" fontId="9" fillId="40" borderId="10" xfId="0" applyFont="1" applyFill="1" applyBorder="1" applyAlignment="1">
      <alignment vertical="center" wrapText="1"/>
    </xf>
    <xf numFmtId="0" fontId="4" fillId="40" borderId="10" xfId="0" applyFont="1" applyFill="1" applyBorder="1" applyAlignment="1">
      <alignment horizontal="left" vertical="center"/>
    </xf>
    <xf numFmtId="0" fontId="11" fillId="36" borderId="10" xfId="0" applyFont="1" applyFill="1" applyBorder="1" applyAlignment="1">
      <alignment/>
    </xf>
    <xf numFmtId="0" fontId="7" fillId="36" borderId="10" xfId="0" applyFont="1" applyFill="1" applyBorder="1" applyAlignment="1">
      <alignment horizontal="left" vertical="top" wrapText="1"/>
    </xf>
    <xf numFmtId="165" fontId="12" fillId="40" borderId="10" xfId="0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165" fontId="0" fillId="0" borderId="10" xfId="0" applyNumberFormat="1" applyBorder="1" applyAlignment="1">
      <alignment/>
    </xf>
    <xf numFmtId="0" fontId="11" fillId="0" borderId="10" xfId="0" applyFont="1" applyBorder="1" applyAlignment="1">
      <alignment/>
    </xf>
    <xf numFmtId="0" fontId="68" fillId="0" borderId="10" xfId="0" applyFont="1" applyBorder="1" applyAlignment="1">
      <alignment/>
    </xf>
    <xf numFmtId="0" fontId="5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 wrapText="1"/>
    </xf>
    <xf numFmtId="165" fontId="6" fillId="38" borderId="10" xfId="0" applyNumberFormat="1" applyFont="1" applyFill="1" applyBorder="1" applyAlignment="1">
      <alignment horizontal="right" vertical="center" wrapText="1"/>
    </xf>
    <xf numFmtId="165" fontId="6" fillId="40" borderId="10" xfId="0" applyNumberFormat="1" applyFont="1" applyFill="1" applyBorder="1" applyAlignment="1">
      <alignment horizontal="right"/>
    </xf>
    <xf numFmtId="0" fontId="11" fillId="38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/>
    </xf>
    <xf numFmtId="0" fontId="7" fillId="38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68" fillId="38" borderId="10" xfId="0" applyFont="1" applyFill="1" applyBorder="1" applyAlignment="1">
      <alignment/>
    </xf>
    <xf numFmtId="0" fontId="68" fillId="4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68" fillId="37" borderId="10" xfId="0" applyFont="1" applyFill="1" applyBorder="1" applyAlignment="1">
      <alignment/>
    </xf>
    <xf numFmtId="165" fontId="6" fillId="40" borderId="10" xfId="0" applyNumberFormat="1" applyFont="1" applyFill="1" applyBorder="1" applyAlignment="1">
      <alignment/>
    </xf>
    <xf numFmtId="0" fontId="72" fillId="5" borderId="10" xfId="0" applyFont="1" applyFill="1" applyBorder="1" applyAlignment="1">
      <alignment/>
    </xf>
    <xf numFmtId="0" fontId="16" fillId="42" borderId="10" xfId="0" applyFont="1" applyFill="1" applyBorder="1" applyAlignment="1">
      <alignment/>
    </xf>
    <xf numFmtId="0" fontId="16" fillId="43" borderId="10" xfId="0" applyFont="1" applyFill="1" applyBorder="1" applyAlignment="1">
      <alignment/>
    </xf>
    <xf numFmtId="0" fontId="6" fillId="38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/>
    </xf>
    <xf numFmtId="0" fontId="68" fillId="33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6" fillId="0" borderId="10" xfId="0" applyFont="1" applyBorder="1" applyAlignment="1">
      <alignment/>
    </xf>
    <xf numFmtId="14" fontId="16" fillId="0" borderId="10" xfId="0" applyNumberFormat="1" applyFont="1" applyBorder="1" applyAlignment="1">
      <alignment/>
    </xf>
    <xf numFmtId="14" fontId="16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0" fontId="68" fillId="0" borderId="0" xfId="0" applyFont="1" applyAlignment="1">
      <alignment/>
    </xf>
    <xf numFmtId="0" fontId="68" fillId="41" borderId="10" xfId="0" applyFont="1" applyFill="1" applyBorder="1" applyAlignment="1">
      <alignment/>
    </xf>
    <xf numFmtId="0" fontId="73" fillId="0" borderId="1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3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/>
    </xf>
    <xf numFmtId="0" fontId="4" fillId="0" borderId="12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7" fillId="0" borderId="0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32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85.57421875" style="0" customWidth="1"/>
  </cols>
  <sheetData>
    <row r="1" ht="18">
      <c r="A1" s="69" t="s">
        <v>24</v>
      </c>
    </row>
    <row r="2" ht="50.25" customHeight="1">
      <c r="A2" s="60" t="s">
        <v>589</v>
      </c>
    </row>
    <row r="4" spans="2:9" ht="15">
      <c r="B4" s="4"/>
      <c r="C4" s="4"/>
      <c r="D4" s="4"/>
      <c r="E4" s="4"/>
      <c r="F4" s="4"/>
      <c r="G4" s="4"/>
      <c r="H4" s="4"/>
      <c r="I4" s="4"/>
    </row>
    <row r="5" spans="1:9" ht="15">
      <c r="A5" s="39" t="s">
        <v>135</v>
      </c>
      <c r="B5" s="4"/>
      <c r="C5" s="4"/>
      <c r="D5" s="4"/>
      <c r="E5" s="4"/>
      <c r="F5" s="4"/>
      <c r="G5" s="4"/>
      <c r="H5" s="4"/>
      <c r="I5" s="4"/>
    </row>
    <row r="6" spans="1:9" ht="15">
      <c r="A6" s="39" t="s">
        <v>136</v>
      </c>
      <c r="B6" s="4"/>
      <c r="C6" s="4"/>
      <c r="D6" s="4"/>
      <c r="E6" s="4"/>
      <c r="F6" s="4"/>
      <c r="G6" s="4"/>
      <c r="H6" s="4"/>
      <c r="I6" s="4"/>
    </row>
    <row r="7" spans="1:9" ht="15">
      <c r="A7" s="39" t="s">
        <v>137</v>
      </c>
      <c r="B7" s="4"/>
      <c r="C7" s="4"/>
      <c r="D7" s="4"/>
      <c r="E7" s="4"/>
      <c r="F7" s="4"/>
      <c r="G7" s="4"/>
      <c r="H7" s="4"/>
      <c r="I7" s="4"/>
    </row>
    <row r="8" spans="1:9" ht="15">
      <c r="A8" s="39" t="s">
        <v>138</v>
      </c>
      <c r="B8" s="4"/>
      <c r="C8" s="4"/>
      <c r="D8" s="4"/>
      <c r="E8" s="4"/>
      <c r="F8" s="4"/>
      <c r="G8" s="4"/>
      <c r="H8" s="4"/>
      <c r="I8" s="4"/>
    </row>
    <row r="9" spans="1:9" ht="15">
      <c r="A9" s="39" t="s">
        <v>139</v>
      </c>
      <c r="B9" s="4"/>
      <c r="C9" s="4"/>
      <c r="D9" s="4"/>
      <c r="E9" s="4"/>
      <c r="F9" s="4"/>
      <c r="G9" s="4"/>
      <c r="H9" s="4"/>
      <c r="I9" s="4"/>
    </row>
    <row r="10" spans="1:9" ht="15">
      <c r="A10" s="39" t="s">
        <v>140</v>
      </c>
      <c r="B10" s="4"/>
      <c r="C10" s="4"/>
      <c r="D10" s="4"/>
      <c r="E10" s="4"/>
      <c r="F10" s="4"/>
      <c r="G10" s="4"/>
      <c r="H10" s="4"/>
      <c r="I10" s="4"/>
    </row>
    <row r="11" spans="1:9" ht="15">
      <c r="A11" s="39" t="s">
        <v>141</v>
      </c>
      <c r="B11" s="4"/>
      <c r="C11" s="4"/>
      <c r="D11" s="4"/>
      <c r="E11" s="4"/>
      <c r="F11" s="4"/>
      <c r="G11" s="4"/>
      <c r="H11" s="4"/>
      <c r="I11" s="4"/>
    </row>
    <row r="12" spans="1:9" ht="15">
      <c r="A12" s="39" t="s">
        <v>142</v>
      </c>
      <c r="B12" s="4"/>
      <c r="C12" s="4"/>
      <c r="D12" s="4"/>
      <c r="E12" s="4"/>
      <c r="F12" s="4"/>
      <c r="G12" s="4"/>
      <c r="H12" s="4"/>
      <c r="I12" s="4"/>
    </row>
    <row r="13" spans="1:9" ht="15">
      <c r="A13" s="40" t="s">
        <v>134</v>
      </c>
      <c r="B13" s="4"/>
      <c r="C13" s="4"/>
      <c r="D13" s="4"/>
      <c r="E13" s="4"/>
      <c r="F13" s="4"/>
      <c r="G13" s="4"/>
      <c r="H13" s="4"/>
      <c r="I13" s="4"/>
    </row>
    <row r="14" spans="1:9" ht="15">
      <c r="A14" s="40" t="s">
        <v>143</v>
      </c>
      <c r="B14" s="4"/>
      <c r="C14" s="4"/>
      <c r="D14" s="4"/>
      <c r="E14" s="4"/>
      <c r="F14" s="4"/>
      <c r="G14" s="4"/>
      <c r="H14" s="4"/>
      <c r="I14" s="4"/>
    </row>
    <row r="15" spans="1:9" ht="15">
      <c r="A15" s="63" t="s">
        <v>587</v>
      </c>
      <c r="B15" s="4"/>
      <c r="C15" s="4"/>
      <c r="D15" s="4"/>
      <c r="E15" s="4"/>
      <c r="F15" s="4"/>
      <c r="G15" s="4"/>
      <c r="H15" s="4"/>
      <c r="I15" s="4"/>
    </row>
    <row r="16" spans="1:9" ht="15">
      <c r="A16" s="39" t="s">
        <v>145</v>
      </c>
      <c r="B16" s="4"/>
      <c r="C16" s="4"/>
      <c r="D16" s="4"/>
      <c r="E16" s="4"/>
      <c r="F16" s="4"/>
      <c r="G16" s="4"/>
      <c r="H16" s="4"/>
      <c r="I16" s="4"/>
    </row>
    <row r="17" spans="1:9" ht="15">
      <c r="A17" s="39" t="s">
        <v>146</v>
      </c>
      <c r="B17" s="4"/>
      <c r="C17" s="4"/>
      <c r="D17" s="4"/>
      <c r="E17" s="4"/>
      <c r="F17" s="4"/>
      <c r="G17" s="4"/>
      <c r="H17" s="4"/>
      <c r="I17" s="4"/>
    </row>
    <row r="18" spans="1:9" ht="15">
      <c r="A18" s="39" t="s">
        <v>147</v>
      </c>
      <c r="B18" s="4"/>
      <c r="C18" s="4"/>
      <c r="D18" s="4"/>
      <c r="E18" s="4"/>
      <c r="F18" s="4"/>
      <c r="G18" s="4"/>
      <c r="H18" s="4"/>
      <c r="I18" s="4"/>
    </row>
    <row r="19" spans="1:9" ht="15">
      <c r="A19" s="39" t="s">
        <v>148</v>
      </c>
      <c r="B19" s="4"/>
      <c r="C19" s="4"/>
      <c r="D19" s="4"/>
      <c r="E19" s="4"/>
      <c r="F19" s="4"/>
      <c r="G19" s="4"/>
      <c r="H19" s="4"/>
      <c r="I19" s="4"/>
    </row>
    <row r="20" spans="1:9" ht="15">
      <c r="A20" s="39" t="s">
        <v>149</v>
      </c>
      <c r="B20" s="4"/>
      <c r="C20" s="4"/>
      <c r="D20" s="4"/>
      <c r="E20" s="4"/>
      <c r="F20" s="4"/>
      <c r="G20" s="4"/>
      <c r="H20" s="4"/>
      <c r="I20" s="4"/>
    </row>
    <row r="21" spans="1:9" ht="15">
      <c r="A21" s="39" t="s">
        <v>150</v>
      </c>
      <c r="B21" s="4"/>
      <c r="C21" s="4"/>
      <c r="D21" s="4"/>
      <c r="E21" s="4"/>
      <c r="F21" s="4"/>
      <c r="G21" s="4"/>
      <c r="H21" s="4"/>
      <c r="I21" s="4"/>
    </row>
    <row r="22" spans="1:9" ht="15">
      <c r="A22" s="39" t="s">
        <v>151</v>
      </c>
      <c r="B22" s="4"/>
      <c r="C22" s="4"/>
      <c r="D22" s="4"/>
      <c r="E22" s="4"/>
      <c r="F22" s="4"/>
      <c r="G22" s="4"/>
      <c r="H22" s="4"/>
      <c r="I22" s="4"/>
    </row>
    <row r="23" spans="1:9" ht="15">
      <c r="A23" s="40" t="s">
        <v>144</v>
      </c>
      <c r="B23" s="4"/>
      <c r="C23" s="4"/>
      <c r="D23" s="4"/>
      <c r="E23" s="4"/>
      <c r="F23" s="4"/>
      <c r="G23" s="4"/>
      <c r="H23" s="4"/>
      <c r="I23" s="4"/>
    </row>
    <row r="24" spans="1:9" ht="15">
      <c r="A24" s="40" t="s">
        <v>152</v>
      </c>
      <c r="B24" s="4"/>
      <c r="C24" s="4"/>
      <c r="D24" s="4"/>
      <c r="E24" s="4"/>
      <c r="F24" s="4"/>
      <c r="G24" s="4"/>
      <c r="H24" s="4"/>
      <c r="I24" s="4"/>
    </row>
    <row r="25" spans="1:9" ht="15">
      <c r="A25" s="63" t="s">
        <v>588</v>
      </c>
      <c r="B25" s="4"/>
      <c r="C25" s="4"/>
      <c r="D25" s="4"/>
      <c r="E25" s="4"/>
      <c r="F25" s="4"/>
      <c r="G25" s="4"/>
      <c r="H25" s="4"/>
      <c r="I25" s="4"/>
    </row>
    <row r="26" spans="1:9" ht="15">
      <c r="A26" s="4"/>
      <c r="B26" s="4"/>
      <c r="C26" s="4"/>
      <c r="D26" s="4"/>
      <c r="E26" s="4"/>
      <c r="F26" s="4"/>
      <c r="G26" s="4"/>
      <c r="H26" s="4"/>
      <c r="I26" s="4"/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8" spans="1:9" ht="15">
      <c r="A28" s="4"/>
      <c r="B28" s="4"/>
      <c r="C28" s="4"/>
      <c r="D28" s="4"/>
      <c r="E28" s="4"/>
      <c r="F28" s="4"/>
      <c r="G28" s="4"/>
      <c r="H28" s="4"/>
      <c r="I28" s="4"/>
    </row>
    <row r="29" spans="1:9" ht="15">
      <c r="A29" s="4"/>
      <c r="B29" s="4"/>
      <c r="C29" s="4"/>
      <c r="D29" s="4"/>
      <c r="E29" s="4"/>
      <c r="F29" s="4"/>
      <c r="G29" s="4"/>
      <c r="H29" s="4"/>
      <c r="I29" s="4"/>
    </row>
    <row r="30" spans="1:9" ht="15">
      <c r="A30" s="4"/>
      <c r="B30" s="4"/>
      <c r="C30" s="4"/>
      <c r="D30" s="4"/>
      <c r="E30" s="4"/>
      <c r="F30" s="4"/>
      <c r="G30" s="4"/>
      <c r="H30" s="4"/>
      <c r="I30" s="4"/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K97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92.57421875" style="0" customWidth="1"/>
    <col min="3" max="3" width="11.00390625" style="0" customWidth="1"/>
    <col min="4" max="4" width="13.00390625" style="0" customWidth="1"/>
    <col min="5" max="5" width="11.7109375" style="0" customWidth="1"/>
    <col min="6" max="7" width="12.28125" style="0" customWidth="1"/>
    <col min="8" max="8" width="11.28125" style="0" customWidth="1"/>
    <col min="10" max="10" width="13.57421875" style="0" customWidth="1"/>
    <col min="11" max="11" width="11.28125" style="0" customWidth="1"/>
  </cols>
  <sheetData>
    <row r="1" spans="1:11" ht="24" customHeight="1">
      <c r="A1" s="177" t="s">
        <v>24</v>
      </c>
      <c r="B1" s="192"/>
      <c r="C1" s="192"/>
      <c r="D1" s="192"/>
      <c r="E1" s="192"/>
      <c r="F1" s="179"/>
      <c r="G1" s="180"/>
      <c r="H1" s="180"/>
      <c r="I1" s="180"/>
      <c r="J1" s="180"/>
      <c r="K1" s="180"/>
    </row>
    <row r="2" spans="1:11" ht="24" customHeight="1">
      <c r="A2" s="181" t="s">
        <v>633</v>
      </c>
      <c r="B2" s="178"/>
      <c r="C2" s="178"/>
      <c r="D2" s="178"/>
      <c r="E2" s="178"/>
      <c r="F2" s="179"/>
      <c r="G2" s="180"/>
      <c r="H2" s="180"/>
      <c r="I2" s="180"/>
      <c r="J2" s="180"/>
      <c r="K2" s="180"/>
    </row>
    <row r="3" spans="1:9" ht="18">
      <c r="A3" s="41"/>
      <c r="I3" t="s">
        <v>790</v>
      </c>
    </row>
    <row r="4" ht="15">
      <c r="A4" s="82" t="s">
        <v>748</v>
      </c>
    </row>
    <row r="5" spans="1:11" ht="30" customHeight="1">
      <c r="A5" s="187" t="s">
        <v>153</v>
      </c>
      <c r="B5" s="189" t="s">
        <v>154</v>
      </c>
      <c r="C5" s="195" t="s">
        <v>665</v>
      </c>
      <c r="D5" s="195"/>
      <c r="E5" s="195"/>
      <c r="F5" s="195" t="s">
        <v>666</v>
      </c>
      <c r="G5" s="195"/>
      <c r="H5" s="195"/>
      <c r="I5" s="185" t="s">
        <v>756</v>
      </c>
      <c r="J5" s="185"/>
      <c r="K5" s="185"/>
    </row>
    <row r="6" spans="1:11" ht="25.5">
      <c r="A6" s="193"/>
      <c r="B6" s="194"/>
      <c r="C6" s="3" t="s">
        <v>759</v>
      </c>
      <c r="D6" s="3" t="s">
        <v>22</v>
      </c>
      <c r="E6" s="81" t="s">
        <v>23</v>
      </c>
      <c r="F6" s="3" t="s">
        <v>759</v>
      </c>
      <c r="G6" s="3" t="s">
        <v>22</v>
      </c>
      <c r="H6" s="81" t="s">
        <v>23</v>
      </c>
      <c r="I6" s="3" t="s">
        <v>759</v>
      </c>
      <c r="J6" s="3" t="s">
        <v>22</v>
      </c>
      <c r="K6" s="81" t="s">
        <v>23</v>
      </c>
    </row>
    <row r="7" spans="1:11" ht="15" customHeight="1">
      <c r="A7" s="32" t="s">
        <v>333</v>
      </c>
      <c r="B7" s="6" t="s">
        <v>334</v>
      </c>
      <c r="C7" s="28">
        <v>143296</v>
      </c>
      <c r="D7" s="28">
        <f>SUM(C7)</f>
        <v>143296</v>
      </c>
      <c r="E7" s="28">
        <f>SUM(D7)</f>
        <v>143296</v>
      </c>
      <c r="F7" s="28"/>
      <c r="G7" s="28"/>
      <c r="H7" s="28"/>
      <c r="I7" s="28">
        <v>143296</v>
      </c>
      <c r="J7" s="28">
        <f>SUM(I7)</f>
        <v>143296</v>
      </c>
      <c r="K7" s="28">
        <f>SUM(J7)</f>
        <v>143296</v>
      </c>
    </row>
    <row r="8" spans="1:11" ht="15" customHeight="1">
      <c r="A8" s="5" t="s">
        <v>335</v>
      </c>
      <c r="B8" s="6" t="s">
        <v>336</v>
      </c>
      <c r="C8" s="28">
        <v>91184</v>
      </c>
      <c r="D8" s="28">
        <v>89384</v>
      </c>
      <c r="E8" s="28">
        <f aca="true" t="shared" si="0" ref="E8:E13">SUM(D8)</f>
        <v>89384</v>
      </c>
      <c r="F8" s="28"/>
      <c r="G8" s="28"/>
      <c r="H8" s="28"/>
      <c r="I8" s="28">
        <v>91184</v>
      </c>
      <c r="J8" s="28">
        <v>89384</v>
      </c>
      <c r="K8" s="28">
        <f aca="true" t="shared" si="1" ref="K8:K13">SUM(J8)</f>
        <v>89384</v>
      </c>
    </row>
    <row r="9" spans="1:11" ht="15" customHeight="1">
      <c r="A9" s="5" t="s">
        <v>337</v>
      </c>
      <c r="B9" s="6" t="s">
        <v>338</v>
      </c>
      <c r="C9" s="28">
        <v>18864</v>
      </c>
      <c r="D9" s="28">
        <v>26736</v>
      </c>
      <c r="E9" s="28">
        <f t="shared" si="0"/>
        <v>26736</v>
      </c>
      <c r="F9" s="28"/>
      <c r="G9" s="28"/>
      <c r="H9" s="28"/>
      <c r="I9" s="28">
        <v>18864</v>
      </c>
      <c r="J9" s="28">
        <v>26736</v>
      </c>
      <c r="K9" s="28">
        <f t="shared" si="1"/>
        <v>26736</v>
      </c>
    </row>
    <row r="10" spans="1:11" ht="15" customHeight="1">
      <c r="A10" s="5" t="s">
        <v>339</v>
      </c>
      <c r="B10" s="6" t="s">
        <v>340</v>
      </c>
      <c r="C10" s="28">
        <v>6499</v>
      </c>
      <c r="D10" s="28">
        <f>SUM(C10)</f>
        <v>6499</v>
      </c>
      <c r="E10" s="28">
        <f t="shared" si="0"/>
        <v>6499</v>
      </c>
      <c r="F10" s="28"/>
      <c r="G10" s="28"/>
      <c r="H10" s="28"/>
      <c r="I10" s="28">
        <v>6499</v>
      </c>
      <c r="J10" s="28">
        <f>SUM(I10)</f>
        <v>6499</v>
      </c>
      <c r="K10" s="28">
        <f t="shared" si="1"/>
        <v>6499</v>
      </c>
    </row>
    <row r="11" spans="1:11" ht="15" customHeight="1">
      <c r="A11" s="5" t="s">
        <v>341</v>
      </c>
      <c r="B11" s="6" t="s">
        <v>342</v>
      </c>
      <c r="C11" s="28">
        <v>4597</v>
      </c>
      <c r="D11" s="28">
        <v>5001</v>
      </c>
      <c r="E11" s="28">
        <f t="shared" si="0"/>
        <v>5001</v>
      </c>
      <c r="F11" s="28"/>
      <c r="G11" s="28"/>
      <c r="H11" s="28"/>
      <c r="I11" s="28">
        <v>4597</v>
      </c>
      <c r="J11" s="28">
        <v>5001</v>
      </c>
      <c r="K11" s="28">
        <f t="shared" si="1"/>
        <v>5001</v>
      </c>
    </row>
    <row r="12" spans="1:11" ht="15" customHeight="1">
      <c r="A12" s="5" t="s">
        <v>343</v>
      </c>
      <c r="B12" s="6" t="s">
        <v>344</v>
      </c>
      <c r="C12" s="28"/>
      <c r="D12" s="28">
        <v>5018</v>
      </c>
      <c r="E12" s="28">
        <f t="shared" si="0"/>
        <v>5018</v>
      </c>
      <c r="F12" s="28"/>
      <c r="G12" s="28"/>
      <c r="H12" s="28"/>
      <c r="I12" s="28"/>
      <c r="J12" s="28">
        <v>5018</v>
      </c>
      <c r="K12" s="28">
        <f t="shared" si="1"/>
        <v>5018</v>
      </c>
    </row>
    <row r="13" spans="1:11" ht="15" customHeight="1">
      <c r="A13" s="7" t="s">
        <v>590</v>
      </c>
      <c r="B13" s="8" t="s">
        <v>345</v>
      </c>
      <c r="C13" s="135">
        <f>SUM(C7:C12)</f>
        <v>264440</v>
      </c>
      <c r="D13" s="135">
        <f>SUM(D7:D12)</f>
        <v>275934</v>
      </c>
      <c r="E13" s="135">
        <f t="shared" si="0"/>
        <v>275934</v>
      </c>
      <c r="F13" s="135">
        <f>SUM(F7:F12)</f>
        <v>0</v>
      </c>
      <c r="G13" s="135">
        <f>SUM(G7:G12)</f>
        <v>0</v>
      </c>
      <c r="H13" s="135">
        <f>SUM(H7:H12)</f>
        <v>0</v>
      </c>
      <c r="I13" s="135">
        <f>SUM(I7:I12)</f>
        <v>264440</v>
      </c>
      <c r="J13" s="135">
        <f>SUM(J7:J12)</f>
        <v>275934</v>
      </c>
      <c r="K13" s="135">
        <f t="shared" si="1"/>
        <v>275934</v>
      </c>
    </row>
    <row r="14" spans="1:11" ht="15" customHeight="1">
      <c r="A14" s="5" t="s">
        <v>346</v>
      </c>
      <c r="B14" s="6" t="s">
        <v>347</v>
      </c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5" customHeight="1">
      <c r="A15" s="5" t="s">
        <v>348</v>
      </c>
      <c r="B15" s="6" t="s">
        <v>349</v>
      </c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15" customHeight="1">
      <c r="A16" s="5" t="s">
        <v>552</v>
      </c>
      <c r="B16" s="6" t="s">
        <v>350</v>
      </c>
      <c r="C16" s="28"/>
      <c r="D16" s="28"/>
      <c r="E16" s="28"/>
      <c r="F16" s="28"/>
      <c r="G16" s="28"/>
      <c r="H16" s="28"/>
      <c r="I16" s="28"/>
      <c r="J16" s="28"/>
      <c r="K16" s="28"/>
    </row>
    <row r="17" spans="1:11" ht="15" customHeight="1">
      <c r="A17" s="5" t="s">
        <v>553</v>
      </c>
      <c r="B17" s="6" t="s">
        <v>351</v>
      </c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15" customHeight="1">
      <c r="A18" s="5" t="s">
        <v>554</v>
      </c>
      <c r="B18" s="6" t="s">
        <v>352</v>
      </c>
      <c r="C18" s="28">
        <v>8900</v>
      </c>
      <c r="D18" s="28">
        <v>30251</v>
      </c>
      <c r="E18" s="28">
        <v>30251</v>
      </c>
      <c r="F18" s="28"/>
      <c r="G18" s="28"/>
      <c r="H18" s="28"/>
      <c r="I18" s="28"/>
      <c r="J18" s="28"/>
      <c r="K18" s="28">
        <v>30251</v>
      </c>
    </row>
    <row r="19" spans="1:11" ht="15" customHeight="1">
      <c r="A19" s="38" t="s">
        <v>591</v>
      </c>
      <c r="B19" s="43" t="s">
        <v>353</v>
      </c>
      <c r="C19" s="173">
        <f aca="true" t="shared" si="2" ref="C19:K19">SUM(C13:C18)</f>
        <v>273340</v>
      </c>
      <c r="D19" s="173">
        <f t="shared" si="2"/>
        <v>306185</v>
      </c>
      <c r="E19" s="173">
        <f t="shared" si="2"/>
        <v>306185</v>
      </c>
      <c r="F19" s="173">
        <f t="shared" si="2"/>
        <v>0</v>
      </c>
      <c r="G19" s="173">
        <f t="shared" si="2"/>
        <v>0</v>
      </c>
      <c r="H19" s="173">
        <f t="shared" si="2"/>
        <v>0</v>
      </c>
      <c r="I19" s="173">
        <f t="shared" si="2"/>
        <v>264440</v>
      </c>
      <c r="J19" s="173">
        <f t="shared" si="2"/>
        <v>275934</v>
      </c>
      <c r="K19" s="173">
        <f t="shared" si="2"/>
        <v>306185</v>
      </c>
    </row>
    <row r="20" spans="1:11" ht="15" customHeight="1">
      <c r="A20" s="5" t="s">
        <v>558</v>
      </c>
      <c r="B20" s="6" t="s">
        <v>362</v>
      </c>
      <c r="C20" s="28"/>
      <c r="D20" s="28"/>
      <c r="E20" s="28"/>
      <c r="F20" s="28"/>
      <c r="G20" s="28"/>
      <c r="H20" s="28"/>
      <c r="I20" s="28"/>
      <c r="J20" s="28"/>
      <c r="K20" s="28"/>
    </row>
    <row r="21" spans="1:11" ht="15" customHeight="1">
      <c r="A21" s="5" t="s">
        <v>559</v>
      </c>
      <c r="B21" s="6" t="s">
        <v>363</v>
      </c>
      <c r="C21" s="28"/>
      <c r="D21" s="28"/>
      <c r="E21" s="28"/>
      <c r="F21" s="28"/>
      <c r="G21" s="28"/>
      <c r="H21" s="28"/>
      <c r="I21" s="28"/>
      <c r="J21" s="28"/>
      <c r="K21" s="28"/>
    </row>
    <row r="22" spans="1:11" ht="15" customHeight="1">
      <c r="A22" s="7" t="s">
        <v>593</v>
      </c>
      <c r="B22" s="8" t="s">
        <v>364</v>
      </c>
      <c r="C22" s="28">
        <f>SUM(C20:C21)</f>
        <v>0</v>
      </c>
      <c r="D22" s="28">
        <f aca="true" t="shared" si="3" ref="D22:K22">SUM(D20:D21)</f>
        <v>0</v>
      </c>
      <c r="E22" s="28">
        <f t="shared" si="3"/>
        <v>0</v>
      </c>
      <c r="F22" s="28">
        <f t="shared" si="3"/>
        <v>0</v>
      </c>
      <c r="G22" s="28">
        <f t="shared" si="3"/>
        <v>0</v>
      </c>
      <c r="H22" s="28">
        <f t="shared" si="3"/>
        <v>0</v>
      </c>
      <c r="I22" s="28">
        <f t="shared" si="3"/>
        <v>0</v>
      </c>
      <c r="J22" s="28">
        <f t="shared" si="3"/>
        <v>0</v>
      </c>
      <c r="K22" s="28">
        <f t="shared" si="3"/>
        <v>0</v>
      </c>
    </row>
    <row r="23" spans="1:11" ht="15" customHeight="1">
      <c r="A23" s="5" t="s">
        <v>560</v>
      </c>
      <c r="B23" s="6" t="s">
        <v>365</v>
      </c>
      <c r="C23" s="28"/>
      <c r="D23" s="28"/>
      <c r="E23" s="28"/>
      <c r="F23" s="28"/>
      <c r="G23" s="28"/>
      <c r="H23" s="28"/>
      <c r="I23" s="28"/>
      <c r="J23" s="28"/>
      <c r="K23" s="28"/>
    </row>
    <row r="24" spans="1:11" ht="15" customHeight="1">
      <c r="A24" s="5" t="s">
        <v>561</v>
      </c>
      <c r="B24" s="6" t="s">
        <v>366</v>
      </c>
      <c r="C24" s="28">
        <v>70000</v>
      </c>
      <c r="D24" s="28">
        <v>81652</v>
      </c>
      <c r="E24" s="28">
        <v>81652</v>
      </c>
      <c r="F24" s="28"/>
      <c r="G24" s="28"/>
      <c r="H24" s="28"/>
      <c r="I24" s="28">
        <v>70000</v>
      </c>
      <c r="J24" s="28">
        <v>81652</v>
      </c>
      <c r="K24" s="28">
        <v>81652</v>
      </c>
    </row>
    <row r="25" spans="1:11" ht="15" customHeight="1">
      <c r="A25" s="5" t="s">
        <v>562</v>
      </c>
      <c r="B25" s="6" t="s">
        <v>367</v>
      </c>
      <c r="C25" s="28"/>
      <c r="D25" s="28"/>
      <c r="E25" s="28"/>
      <c r="F25" s="28"/>
      <c r="G25" s="28"/>
      <c r="H25" s="28"/>
      <c r="I25" s="28"/>
      <c r="J25" s="28"/>
      <c r="K25" s="28"/>
    </row>
    <row r="26" spans="1:11" ht="15" customHeight="1">
      <c r="A26" s="5" t="s">
        <v>563</v>
      </c>
      <c r="B26" s="6" t="s">
        <v>368</v>
      </c>
      <c r="C26" s="28">
        <v>53000</v>
      </c>
      <c r="D26" s="28">
        <v>69877</v>
      </c>
      <c r="E26" s="28">
        <v>69877</v>
      </c>
      <c r="F26" s="28"/>
      <c r="G26" s="28"/>
      <c r="H26" s="28"/>
      <c r="I26" s="28">
        <v>53000</v>
      </c>
      <c r="J26" s="28">
        <v>69877</v>
      </c>
      <c r="K26" s="28">
        <v>69877</v>
      </c>
    </row>
    <row r="27" spans="1:11" ht="15" customHeight="1">
      <c r="A27" s="5" t="s">
        <v>564</v>
      </c>
      <c r="B27" s="6" t="s">
        <v>371</v>
      </c>
      <c r="C27" s="28"/>
      <c r="D27" s="28"/>
      <c r="E27" s="28"/>
      <c r="F27" s="28"/>
      <c r="G27" s="28"/>
      <c r="H27" s="28"/>
      <c r="I27" s="28"/>
      <c r="J27" s="28"/>
      <c r="K27" s="28"/>
    </row>
    <row r="28" spans="1:11" ht="15" customHeight="1">
      <c r="A28" s="5" t="s">
        <v>372</v>
      </c>
      <c r="B28" s="6" t="s">
        <v>373</v>
      </c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15" customHeight="1">
      <c r="A29" s="5" t="s">
        <v>565</v>
      </c>
      <c r="B29" s="6" t="s">
        <v>374</v>
      </c>
      <c r="C29" s="28">
        <v>18000</v>
      </c>
      <c r="D29" s="28">
        <v>20365</v>
      </c>
      <c r="E29" s="28">
        <v>20365</v>
      </c>
      <c r="F29" s="28"/>
      <c r="G29" s="28"/>
      <c r="H29" s="28"/>
      <c r="I29" s="28">
        <v>18000</v>
      </c>
      <c r="J29" s="28">
        <v>20365</v>
      </c>
      <c r="K29" s="28">
        <v>20365</v>
      </c>
    </row>
    <row r="30" spans="1:11" ht="15" customHeight="1">
      <c r="A30" s="5" t="s">
        <v>566</v>
      </c>
      <c r="B30" s="6" t="s">
        <v>379</v>
      </c>
      <c r="C30" s="28">
        <v>1000</v>
      </c>
      <c r="D30" s="28">
        <v>2645</v>
      </c>
      <c r="E30" s="28">
        <v>2645</v>
      </c>
      <c r="F30" s="28"/>
      <c r="G30" s="28"/>
      <c r="H30" s="28"/>
      <c r="I30" s="28">
        <v>1000</v>
      </c>
      <c r="J30" s="28">
        <v>2645</v>
      </c>
      <c r="K30" s="28">
        <v>2645</v>
      </c>
    </row>
    <row r="31" spans="1:11" ht="15" customHeight="1">
      <c r="A31" s="7" t="s">
        <v>594</v>
      </c>
      <c r="B31" s="8" t="s">
        <v>382</v>
      </c>
      <c r="C31" s="28">
        <f aca="true" t="shared" si="4" ref="C31:K31">SUM(C26:C30)</f>
        <v>72000</v>
      </c>
      <c r="D31" s="28">
        <f t="shared" si="4"/>
        <v>92887</v>
      </c>
      <c r="E31" s="28">
        <f t="shared" si="4"/>
        <v>92887</v>
      </c>
      <c r="F31" s="28">
        <f t="shared" si="4"/>
        <v>0</v>
      </c>
      <c r="G31" s="28">
        <f t="shared" si="4"/>
        <v>0</v>
      </c>
      <c r="H31" s="28">
        <f t="shared" si="4"/>
        <v>0</v>
      </c>
      <c r="I31" s="28">
        <f t="shared" si="4"/>
        <v>72000</v>
      </c>
      <c r="J31" s="28">
        <f t="shared" si="4"/>
        <v>92887</v>
      </c>
      <c r="K31" s="28">
        <f t="shared" si="4"/>
        <v>92887</v>
      </c>
    </row>
    <row r="32" spans="1:11" ht="15" customHeight="1">
      <c r="A32" s="5" t="s">
        <v>567</v>
      </c>
      <c r="B32" s="6" t="s">
        <v>383</v>
      </c>
      <c r="C32" s="28"/>
      <c r="D32" s="28"/>
      <c r="E32" s="28"/>
      <c r="F32" s="28"/>
      <c r="G32" s="28"/>
      <c r="H32" s="28"/>
      <c r="I32" s="28"/>
      <c r="J32" s="28"/>
      <c r="K32" s="28"/>
    </row>
    <row r="33" spans="1:11" ht="15" customHeight="1">
      <c r="A33" s="38" t="s">
        <v>595</v>
      </c>
      <c r="B33" s="43" t="s">
        <v>384</v>
      </c>
      <c r="C33" s="28">
        <v>142000</v>
      </c>
      <c r="D33" s="28">
        <v>177795</v>
      </c>
      <c r="E33" s="28">
        <v>175794</v>
      </c>
      <c r="F33" s="28">
        <f>SUM(F32)</f>
        <v>0</v>
      </c>
      <c r="G33" s="28">
        <f>SUM(G32)</f>
        <v>0</v>
      </c>
      <c r="H33" s="28">
        <f>SUM(H32)</f>
        <v>0</v>
      </c>
      <c r="I33" s="28">
        <v>142000</v>
      </c>
      <c r="J33" s="28">
        <v>177795</v>
      </c>
      <c r="K33" s="28">
        <v>177794</v>
      </c>
    </row>
    <row r="34" spans="1:11" ht="15" customHeight="1">
      <c r="A34" s="13" t="s">
        <v>385</v>
      </c>
      <c r="B34" s="6" t="s">
        <v>386</v>
      </c>
      <c r="C34" s="28"/>
      <c r="D34" s="28"/>
      <c r="E34" s="28"/>
      <c r="F34" s="28"/>
      <c r="G34" s="28">
        <v>1046</v>
      </c>
      <c r="H34" s="28">
        <v>1046</v>
      </c>
      <c r="I34" s="28"/>
      <c r="J34" s="28">
        <v>1046</v>
      </c>
      <c r="K34" s="28">
        <v>1046</v>
      </c>
    </row>
    <row r="35" spans="1:11" ht="15" customHeight="1">
      <c r="A35" s="13" t="s">
        <v>568</v>
      </c>
      <c r="B35" s="6" t="s">
        <v>387</v>
      </c>
      <c r="C35" s="28"/>
      <c r="D35" s="28"/>
      <c r="E35" s="28"/>
      <c r="F35" s="28"/>
      <c r="G35" s="28">
        <v>26718</v>
      </c>
      <c r="H35" s="28">
        <v>20929</v>
      </c>
      <c r="I35" s="28"/>
      <c r="J35" s="28">
        <v>26718</v>
      </c>
      <c r="K35" s="28">
        <v>20929</v>
      </c>
    </row>
    <row r="36" spans="1:11" ht="15" customHeight="1">
      <c r="A36" s="13" t="s">
        <v>569</v>
      </c>
      <c r="B36" s="6" t="s">
        <v>388</v>
      </c>
      <c r="C36" s="28"/>
      <c r="D36" s="28">
        <v>3890</v>
      </c>
      <c r="E36" s="28">
        <v>3890</v>
      </c>
      <c r="F36" s="28"/>
      <c r="G36" s="28"/>
      <c r="H36" s="28"/>
      <c r="I36" s="28"/>
      <c r="J36" s="28">
        <v>3890</v>
      </c>
      <c r="K36" s="28">
        <v>3890</v>
      </c>
    </row>
    <row r="37" spans="1:11" ht="15" customHeight="1">
      <c r="A37" s="13" t="s">
        <v>570</v>
      </c>
      <c r="B37" s="6" t="s">
        <v>389</v>
      </c>
      <c r="C37" s="28">
        <v>26718</v>
      </c>
      <c r="D37" s="28">
        <v>3351</v>
      </c>
      <c r="E37" s="28">
        <v>3351</v>
      </c>
      <c r="F37" s="28"/>
      <c r="G37" s="28"/>
      <c r="H37" s="28"/>
      <c r="I37" s="28">
        <v>26718</v>
      </c>
      <c r="J37" s="28">
        <v>3351</v>
      </c>
      <c r="K37" s="28">
        <v>3351</v>
      </c>
    </row>
    <row r="38" spans="1:11" ht="15" customHeight="1">
      <c r="A38" s="13" t="s">
        <v>390</v>
      </c>
      <c r="B38" s="6" t="s">
        <v>391</v>
      </c>
      <c r="C38" s="28">
        <v>17614</v>
      </c>
      <c r="D38" s="28">
        <v>17614</v>
      </c>
      <c r="E38" s="28">
        <v>15726</v>
      </c>
      <c r="F38" s="28"/>
      <c r="G38" s="28"/>
      <c r="H38" s="28"/>
      <c r="I38" s="28">
        <v>17614</v>
      </c>
      <c r="J38" s="28">
        <v>17614</v>
      </c>
      <c r="K38" s="28">
        <v>15726</v>
      </c>
    </row>
    <row r="39" spans="1:11" ht="15" customHeight="1">
      <c r="A39" s="13" t="s">
        <v>392</v>
      </c>
      <c r="B39" s="6" t="s">
        <v>393</v>
      </c>
      <c r="C39" s="28">
        <v>4756</v>
      </c>
      <c r="D39" s="28">
        <v>4756</v>
      </c>
      <c r="E39" s="28">
        <v>3324</v>
      </c>
      <c r="F39" s="28">
        <v>3095</v>
      </c>
      <c r="G39" s="28">
        <v>3095</v>
      </c>
      <c r="H39" s="28">
        <v>3095</v>
      </c>
      <c r="I39" s="28">
        <v>7851</v>
      </c>
      <c r="J39" s="28">
        <v>7851</v>
      </c>
      <c r="K39" s="28">
        <v>6419</v>
      </c>
    </row>
    <row r="40" spans="1:11" ht="15" customHeight="1">
      <c r="A40" s="13" t="s">
        <v>394</v>
      </c>
      <c r="B40" s="6" t="s">
        <v>395</v>
      </c>
      <c r="C40" s="28"/>
      <c r="D40" s="28"/>
      <c r="E40" s="28"/>
      <c r="F40" s="28"/>
      <c r="G40" s="28"/>
      <c r="H40" s="28"/>
      <c r="I40" s="28"/>
      <c r="J40" s="28"/>
      <c r="K40" s="28"/>
    </row>
    <row r="41" spans="1:11" ht="15" customHeight="1">
      <c r="A41" s="13" t="s">
        <v>571</v>
      </c>
      <c r="B41" s="6" t="s">
        <v>396</v>
      </c>
      <c r="C41" s="28"/>
      <c r="D41" s="28">
        <v>175</v>
      </c>
      <c r="E41" s="28">
        <v>178</v>
      </c>
      <c r="F41" s="28"/>
      <c r="G41" s="28"/>
      <c r="H41" s="28"/>
      <c r="I41" s="28"/>
      <c r="J41" s="28">
        <v>175</v>
      </c>
      <c r="K41" s="28">
        <v>178</v>
      </c>
    </row>
    <row r="42" spans="1:11" ht="15" customHeight="1">
      <c r="A42" s="13" t="s">
        <v>572</v>
      </c>
      <c r="B42" s="6" t="s">
        <v>397</v>
      </c>
      <c r="C42" s="28"/>
      <c r="D42" s="28"/>
      <c r="E42" s="28"/>
      <c r="F42" s="28"/>
      <c r="G42" s="28"/>
      <c r="H42" s="28"/>
      <c r="I42" s="28"/>
      <c r="J42" s="28"/>
      <c r="K42" s="28"/>
    </row>
    <row r="43" spans="1:11" ht="15" customHeight="1">
      <c r="A43" s="13" t="s">
        <v>573</v>
      </c>
      <c r="B43" s="6" t="s">
        <v>398</v>
      </c>
      <c r="C43" s="28">
        <v>1617</v>
      </c>
      <c r="D43" s="28">
        <v>1617</v>
      </c>
      <c r="E43" s="28">
        <v>1340</v>
      </c>
      <c r="F43" s="28"/>
      <c r="G43" s="28"/>
      <c r="H43" s="28"/>
      <c r="I43" s="28">
        <v>1617</v>
      </c>
      <c r="J43" s="28">
        <v>1617</v>
      </c>
      <c r="K43" s="28">
        <v>1340</v>
      </c>
    </row>
    <row r="44" spans="1:11" ht="15" customHeight="1">
      <c r="A44" s="42" t="s">
        <v>596</v>
      </c>
      <c r="B44" s="43" t="s">
        <v>399</v>
      </c>
      <c r="C44" s="28">
        <f>SUM(C34:C43)</f>
        <v>50705</v>
      </c>
      <c r="D44" s="28">
        <f aca="true" t="shared" si="5" ref="D44:K44">SUM(D34:D43)</f>
        <v>31403</v>
      </c>
      <c r="E44" s="28">
        <f t="shared" si="5"/>
        <v>27809</v>
      </c>
      <c r="F44" s="28">
        <f t="shared" si="5"/>
        <v>3095</v>
      </c>
      <c r="G44" s="28">
        <f t="shared" si="5"/>
        <v>30859</v>
      </c>
      <c r="H44" s="28">
        <f t="shared" si="5"/>
        <v>25070</v>
      </c>
      <c r="I44" s="28">
        <f t="shared" si="5"/>
        <v>53800</v>
      </c>
      <c r="J44" s="28">
        <f t="shared" si="5"/>
        <v>62262</v>
      </c>
      <c r="K44" s="28">
        <f t="shared" si="5"/>
        <v>52879</v>
      </c>
    </row>
    <row r="45" spans="1:11" ht="15" customHeight="1">
      <c r="A45" s="13" t="s">
        <v>408</v>
      </c>
      <c r="B45" s="6" t="s">
        <v>409</v>
      </c>
      <c r="C45" s="28"/>
      <c r="D45" s="28"/>
      <c r="E45" s="28"/>
      <c r="F45" s="28"/>
      <c r="G45" s="28"/>
      <c r="H45" s="28"/>
      <c r="I45" s="28"/>
      <c r="J45" s="28"/>
      <c r="K45" s="28"/>
    </row>
    <row r="46" spans="1:11" ht="15" customHeight="1">
      <c r="A46" s="5" t="s">
        <v>577</v>
      </c>
      <c r="B46" s="6" t="s">
        <v>410</v>
      </c>
      <c r="C46" s="28"/>
      <c r="D46" s="28"/>
      <c r="E46" s="28"/>
      <c r="F46" s="28"/>
      <c r="G46" s="28"/>
      <c r="H46" s="28"/>
      <c r="I46" s="28"/>
      <c r="J46" s="28"/>
      <c r="K46" s="28"/>
    </row>
    <row r="47" spans="1:11" ht="15" customHeight="1">
      <c r="A47" s="13" t="s">
        <v>578</v>
      </c>
      <c r="B47" s="6" t="s">
        <v>411</v>
      </c>
      <c r="C47" s="28">
        <v>23705</v>
      </c>
      <c r="D47" s="28">
        <v>13492</v>
      </c>
      <c r="E47" s="28">
        <v>13492</v>
      </c>
      <c r="F47" s="28">
        <v>10000</v>
      </c>
      <c r="G47" s="28">
        <v>10000</v>
      </c>
      <c r="H47" s="28">
        <v>3991</v>
      </c>
      <c r="I47" s="28">
        <v>33705</v>
      </c>
      <c r="J47" s="28">
        <v>23492</v>
      </c>
      <c r="K47" s="28">
        <v>17483</v>
      </c>
    </row>
    <row r="48" spans="1:11" ht="15" customHeight="1">
      <c r="A48" s="38" t="s">
        <v>598</v>
      </c>
      <c r="B48" s="43" t="s">
        <v>412</v>
      </c>
      <c r="C48" s="28">
        <f>SUM(C45:C47)</f>
        <v>23705</v>
      </c>
      <c r="D48" s="28">
        <f aca="true" t="shared" si="6" ref="D48:J48">SUM(D45:D47)</f>
        <v>13492</v>
      </c>
      <c r="E48" s="28">
        <f t="shared" si="6"/>
        <v>13492</v>
      </c>
      <c r="F48" s="28">
        <f t="shared" si="6"/>
        <v>10000</v>
      </c>
      <c r="G48" s="28">
        <f t="shared" si="6"/>
        <v>10000</v>
      </c>
      <c r="H48" s="28">
        <f t="shared" si="6"/>
        <v>3991</v>
      </c>
      <c r="I48" s="28">
        <f t="shared" si="6"/>
        <v>33705</v>
      </c>
      <c r="J48" s="28">
        <f t="shared" si="6"/>
        <v>23492</v>
      </c>
      <c r="K48" s="28">
        <v>17483</v>
      </c>
    </row>
    <row r="49" spans="1:11" ht="15" customHeight="1">
      <c r="A49" s="117" t="s">
        <v>664</v>
      </c>
      <c r="B49" s="118"/>
      <c r="C49" s="119"/>
      <c r="D49" s="119"/>
      <c r="E49" s="119"/>
      <c r="F49" s="119"/>
      <c r="G49" s="119"/>
      <c r="H49" s="119"/>
      <c r="I49" s="119"/>
      <c r="J49" s="119"/>
      <c r="K49" s="119"/>
    </row>
    <row r="50" spans="1:11" ht="15" customHeight="1">
      <c r="A50" s="5" t="s">
        <v>354</v>
      </c>
      <c r="B50" s="6" t="s">
        <v>355</v>
      </c>
      <c r="C50" s="28"/>
      <c r="D50" s="28"/>
      <c r="E50" s="28"/>
      <c r="F50" s="28"/>
      <c r="G50" s="28">
        <v>107279</v>
      </c>
      <c r="H50" s="28">
        <v>107279</v>
      </c>
      <c r="I50" s="28"/>
      <c r="J50" s="28">
        <v>107279</v>
      </c>
      <c r="K50" s="28">
        <v>107279</v>
      </c>
    </row>
    <row r="51" spans="1:11" ht="15" customHeight="1">
      <c r="A51" s="5" t="s">
        <v>356</v>
      </c>
      <c r="B51" s="6" t="s">
        <v>357</v>
      </c>
      <c r="C51" s="28"/>
      <c r="D51" s="28"/>
      <c r="E51" s="28"/>
      <c r="F51" s="28"/>
      <c r="G51" s="28"/>
      <c r="H51" s="28"/>
      <c r="I51" s="28"/>
      <c r="J51" s="28"/>
      <c r="K51" s="28"/>
    </row>
    <row r="52" spans="1:11" ht="15" customHeight="1">
      <c r="A52" s="5" t="s">
        <v>555</v>
      </c>
      <c r="B52" s="6" t="s">
        <v>358</v>
      </c>
      <c r="C52" s="28"/>
      <c r="D52" s="28"/>
      <c r="E52" s="28"/>
      <c r="F52" s="28"/>
      <c r="G52" s="28"/>
      <c r="H52" s="28"/>
      <c r="I52" s="28"/>
      <c r="J52" s="28"/>
      <c r="K52" s="28"/>
    </row>
    <row r="53" spans="1:11" ht="15" customHeight="1">
      <c r="A53" s="5" t="s">
        <v>556</v>
      </c>
      <c r="B53" s="6" t="s">
        <v>359</v>
      </c>
      <c r="C53" s="28"/>
      <c r="D53" s="28"/>
      <c r="E53" s="28"/>
      <c r="F53" s="28"/>
      <c r="G53" s="28"/>
      <c r="H53" s="28"/>
      <c r="I53" s="28"/>
      <c r="J53" s="28"/>
      <c r="K53" s="28"/>
    </row>
    <row r="54" spans="1:11" ht="15" customHeight="1">
      <c r="A54" s="5" t="s">
        <v>557</v>
      </c>
      <c r="B54" s="6" t="s">
        <v>360</v>
      </c>
      <c r="C54" s="28">
        <v>18765</v>
      </c>
      <c r="D54" s="28"/>
      <c r="E54" s="28"/>
      <c r="F54" s="28"/>
      <c r="G54" s="28"/>
      <c r="H54" s="28"/>
      <c r="I54" s="28"/>
      <c r="J54" s="28"/>
      <c r="K54" s="28"/>
    </row>
    <row r="55" spans="1:11" ht="15" customHeight="1">
      <c r="A55" s="38" t="s">
        <v>592</v>
      </c>
      <c r="B55" s="43" t="s">
        <v>361</v>
      </c>
      <c r="C55" s="135">
        <f>SUM(C50:C54)</f>
        <v>18765</v>
      </c>
      <c r="D55" s="135">
        <f aca="true" t="shared" si="7" ref="D55:K55">SUM(D50:D54)</f>
        <v>0</v>
      </c>
      <c r="E55" s="135">
        <f t="shared" si="7"/>
        <v>0</v>
      </c>
      <c r="F55" s="135">
        <f t="shared" si="7"/>
        <v>0</v>
      </c>
      <c r="G55" s="135">
        <f t="shared" si="7"/>
        <v>107279</v>
      </c>
      <c r="H55" s="135">
        <f t="shared" si="7"/>
        <v>107279</v>
      </c>
      <c r="I55" s="135">
        <f t="shared" si="7"/>
        <v>0</v>
      </c>
      <c r="J55" s="135">
        <f t="shared" si="7"/>
        <v>107279</v>
      </c>
      <c r="K55" s="135">
        <f t="shared" si="7"/>
        <v>107279</v>
      </c>
    </row>
    <row r="56" spans="1:11" ht="15" customHeight="1">
      <c r="A56" s="13" t="s">
        <v>574</v>
      </c>
      <c r="B56" s="6" t="s">
        <v>400</v>
      </c>
      <c r="C56" s="28"/>
      <c r="D56" s="28"/>
      <c r="E56" s="28"/>
      <c r="F56" s="28"/>
      <c r="G56" s="28"/>
      <c r="H56" s="28"/>
      <c r="I56" s="28"/>
      <c r="J56" s="28"/>
      <c r="K56" s="28"/>
    </row>
    <row r="57" spans="1:11" ht="15" customHeight="1">
      <c r="A57" s="13" t="s">
        <v>575</v>
      </c>
      <c r="B57" s="6" t="s">
        <v>401</v>
      </c>
      <c r="C57" s="28"/>
      <c r="D57" s="28"/>
      <c r="E57" s="28"/>
      <c r="F57" s="28"/>
      <c r="G57" s="28">
        <v>374</v>
      </c>
      <c r="H57" s="28">
        <v>374</v>
      </c>
      <c r="I57" s="28"/>
      <c r="J57" s="28">
        <v>374</v>
      </c>
      <c r="K57" s="28">
        <v>380</v>
      </c>
    </row>
    <row r="58" spans="1:11" ht="15" customHeight="1">
      <c r="A58" s="13" t="s">
        <v>402</v>
      </c>
      <c r="B58" s="6" t="s">
        <v>403</v>
      </c>
      <c r="C58" s="28"/>
      <c r="D58" s="28"/>
      <c r="E58" s="28"/>
      <c r="F58" s="28"/>
      <c r="G58" s="28"/>
      <c r="H58" s="28"/>
      <c r="I58" s="28"/>
      <c r="J58" s="28"/>
      <c r="K58" s="28"/>
    </row>
    <row r="59" spans="1:11" ht="15" customHeight="1">
      <c r="A59" s="13" t="s">
        <v>576</v>
      </c>
      <c r="B59" s="6" t="s">
        <v>404</v>
      </c>
      <c r="C59" s="28"/>
      <c r="D59" s="28"/>
      <c r="E59" s="28"/>
      <c r="F59" s="28"/>
      <c r="G59" s="28"/>
      <c r="H59" s="28"/>
      <c r="I59" s="28"/>
      <c r="J59" s="28"/>
      <c r="K59" s="28"/>
    </row>
    <row r="60" spans="1:11" ht="15" customHeight="1">
      <c r="A60" s="13" t="s">
        <v>405</v>
      </c>
      <c r="B60" s="6" t="s">
        <v>406</v>
      </c>
      <c r="C60" s="28"/>
      <c r="D60" s="28"/>
      <c r="E60" s="28"/>
      <c r="F60" s="28"/>
      <c r="G60" s="28"/>
      <c r="H60" s="28"/>
      <c r="I60" s="28"/>
      <c r="J60" s="28"/>
      <c r="K60" s="28"/>
    </row>
    <row r="61" spans="1:11" ht="15" customHeight="1">
      <c r="A61" s="38" t="s">
        <v>597</v>
      </c>
      <c r="B61" s="43" t="s">
        <v>407</v>
      </c>
      <c r="C61" s="28">
        <f>SUM(C56:C60)</f>
        <v>0</v>
      </c>
      <c r="D61" s="28">
        <f aca="true" t="shared" si="8" ref="D61:K61">SUM(D56:D60)</f>
        <v>0</v>
      </c>
      <c r="E61" s="28">
        <f t="shared" si="8"/>
        <v>0</v>
      </c>
      <c r="F61" s="28">
        <f t="shared" si="8"/>
        <v>0</v>
      </c>
      <c r="G61" s="28">
        <f t="shared" si="8"/>
        <v>374</v>
      </c>
      <c r="H61" s="28">
        <f t="shared" si="8"/>
        <v>374</v>
      </c>
      <c r="I61" s="28"/>
      <c r="J61" s="28">
        <f t="shared" si="8"/>
        <v>374</v>
      </c>
      <c r="K61" s="28">
        <f t="shared" si="8"/>
        <v>380</v>
      </c>
    </row>
    <row r="62" spans="1:11" ht="15" customHeight="1">
      <c r="A62" s="13" t="s">
        <v>413</v>
      </c>
      <c r="B62" s="6" t="s">
        <v>414</v>
      </c>
      <c r="C62" s="28">
        <f>SUM(C61)</f>
        <v>0</v>
      </c>
      <c r="D62" s="28"/>
      <c r="E62" s="28"/>
      <c r="F62" s="28"/>
      <c r="G62" s="28"/>
      <c r="H62" s="28"/>
      <c r="I62" s="28"/>
      <c r="J62" s="28"/>
      <c r="K62" s="28"/>
    </row>
    <row r="63" spans="1:11" ht="15" customHeight="1">
      <c r="A63" s="5" t="s">
        <v>579</v>
      </c>
      <c r="B63" s="6" t="s">
        <v>415</v>
      </c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5" customHeight="1">
      <c r="A64" s="13" t="s">
        <v>580</v>
      </c>
      <c r="B64" s="6" t="s">
        <v>416</v>
      </c>
      <c r="C64" s="28"/>
      <c r="D64" s="28"/>
      <c r="E64" s="28"/>
      <c r="F64" s="28">
        <v>661898</v>
      </c>
      <c r="G64" s="28">
        <v>661898</v>
      </c>
      <c r="H64" s="28">
        <v>259035</v>
      </c>
      <c r="I64" s="28">
        <v>661898</v>
      </c>
      <c r="J64" s="28">
        <v>661898</v>
      </c>
      <c r="K64" s="28">
        <v>259035</v>
      </c>
    </row>
    <row r="65" spans="1:11" ht="15" customHeight="1">
      <c r="A65" s="38" t="s">
        <v>600</v>
      </c>
      <c r="B65" s="43" t="s">
        <v>417</v>
      </c>
      <c r="C65" s="28">
        <f>SUM(C62:C64)</f>
        <v>0</v>
      </c>
      <c r="D65" s="28">
        <f>SUM(D62:D64)</f>
        <v>0</v>
      </c>
      <c r="E65" s="28">
        <f>SUM(E62:E64)</f>
        <v>0</v>
      </c>
      <c r="F65" s="28">
        <f>SUM(F62:F64)</f>
        <v>661898</v>
      </c>
      <c r="G65" s="28">
        <f>SUM(G62:G64)</f>
        <v>661898</v>
      </c>
      <c r="H65" s="28">
        <v>259035</v>
      </c>
      <c r="I65" s="28">
        <f>SUM(I62:I64)</f>
        <v>661898</v>
      </c>
      <c r="J65" s="28">
        <f>SUM(J62:J64)</f>
        <v>661898</v>
      </c>
      <c r="K65" s="28">
        <v>259035</v>
      </c>
    </row>
    <row r="66" spans="1:11" ht="15" customHeight="1">
      <c r="A66" s="117" t="s">
        <v>663</v>
      </c>
      <c r="B66" s="118"/>
      <c r="C66" s="119"/>
      <c r="D66" s="119"/>
      <c r="E66" s="119"/>
      <c r="F66" s="174"/>
      <c r="G66" s="174"/>
      <c r="H66" s="174"/>
      <c r="I66" s="119"/>
      <c r="J66" s="119"/>
      <c r="K66" s="119"/>
    </row>
    <row r="67" spans="1:11" ht="15.75">
      <c r="A67" s="107" t="s">
        <v>599</v>
      </c>
      <c r="B67" s="102" t="s">
        <v>418</v>
      </c>
      <c r="C67" s="108">
        <f>C19+C33+C44+C48+C55+C61+C65</f>
        <v>508515</v>
      </c>
      <c r="D67" s="108">
        <f aca="true" t="shared" si="9" ref="D67:K67">D19+D33+D44+D48+D55+D61+D65</f>
        <v>528875</v>
      </c>
      <c r="E67" s="108">
        <f t="shared" si="9"/>
        <v>523280</v>
      </c>
      <c r="F67" s="108">
        <f t="shared" si="9"/>
        <v>674993</v>
      </c>
      <c r="G67" s="108">
        <f t="shared" si="9"/>
        <v>810410</v>
      </c>
      <c r="H67" s="108">
        <f t="shared" si="9"/>
        <v>395749</v>
      </c>
      <c r="I67" s="108">
        <f t="shared" si="9"/>
        <v>1155843</v>
      </c>
      <c r="J67" s="108">
        <f t="shared" si="9"/>
        <v>1309034</v>
      </c>
      <c r="K67" s="108">
        <f t="shared" si="9"/>
        <v>921035</v>
      </c>
    </row>
    <row r="68" spans="1:11" ht="15.75">
      <c r="A68" s="109" t="s">
        <v>715</v>
      </c>
      <c r="B68" s="110"/>
      <c r="C68" s="111"/>
      <c r="D68" s="111"/>
      <c r="E68" s="111"/>
      <c r="F68" s="111"/>
      <c r="G68" s="111"/>
      <c r="H68" s="111"/>
      <c r="I68" s="111"/>
      <c r="J68" s="111"/>
      <c r="K68" s="111"/>
    </row>
    <row r="69" spans="1:11" ht="15.75">
      <c r="A69" s="109" t="s">
        <v>716</v>
      </c>
      <c r="B69" s="110"/>
      <c r="C69" s="111"/>
      <c r="D69" s="111"/>
      <c r="E69" s="111"/>
      <c r="F69" s="111"/>
      <c r="G69" s="111"/>
      <c r="H69" s="111"/>
      <c r="I69" s="111"/>
      <c r="J69" s="111"/>
      <c r="K69" s="111"/>
    </row>
    <row r="70" spans="1:11" ht="15">
      <c r="A70" s="36" t="s">
        <v>581</v>
      </c>
      <c r="B70" s="5" t="s">
        <v>419</v>
      </c>
      <c r="C70" s="28"/>
      <c r="D70" s="28"/>
      <c r="E70" s="28"/>
      <c r="F70" s="28">
        <v>127000</v>
      </c>
      <c r="G70" s="28">
        <v>115445</v>
      </c>
      <c r="H70" s="28">
        <v>2662</v>
      </c>
      <c r="I70" s="28">
        <v>127000</v>
      </c>
      <c r="J70" s="28">
        <v>115445</v>
      </c>
      <c r="K70" s="28">
        <v>2662</v>
      </c>
    </row>
    <row r="71" spans="1:11" ht="15">
      <c r="A71" s="13" t="s">
        <v>420</v>
      </c>
      <c r="B71" s="5" t="s">
        <v>421</v>
      </c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5">
      <c r="A72" s="36" t="s">
        <v>582</v>
      </c>
      <c r="B72" s="5" t="s">
        <v>422</v>
      </c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5">
      <c r="A73" s="15" t="s">
        <v>601</v>
      </c>
      <c r="B73" s="7" t="s">
        <v>423</v>
      </c>
      <c r="C73" s="28">
        <f aca="true" t="shared" si="10" ref="C73:K73">SUM(C70:C72)</f>
        <v>0</v>
      </c>
      <c r="D73" s="135">
        <f t="shared" si="10"/>
        <v>0</v>
      </c>
      <c r="E73" s="135">
        <f t="shared" si="10"/>
        <v>0</v>
      </c>
      <c r="F73" s="135">
        <f t="shared" si="10"/>
        <v>127000</v>
      </c>
      <c r="G73" s="135">
        <f t="shared" si="10"/>
        <v>115445</v>
      </c>
      <c r="H73" s="135">
        <f t="shared" si="10"/>
        <v>2662</v>
      </c>
      <c r="I73" s="135">
        <f t="shared" si="10"/>
        <v>127000</v>
      </c>
      <c r="J73" s="135">
        <f t="shared" si="10"/>
        <v>115445</v>
      </c>
      <c r="K73" s="135">
        <f t="shared" si="10"/>
        <v>2662</v>
      </c>
    </row>
    <row r="74" spans="1:11" ht="15">
      <c r="A74" s="13" t="s">
        <v>583</v>
      </c>
      <c r="B74" s="5" t="s">
        <v>424</v>
      </c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5">
      <c r="A75" s="36" t="s">
        <v>425</v>
      </c>
      <c r="B75" s="5" t="s">
        <v>426</v>
      </c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5">
      <c r="A76" s="13" t="s">
        <v>584</v>
      </c>
      <c r="B76" s="5" t="s">
        <v>427</v>
      </c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5">
      <c r="A77" s="36" t="s">
        <v>428</v>
      </c>
      <c r="B77" s="5" t="s">
        <v>429</v>
      </c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5">
      <c r="A78" s="14" t="s">
        <v>602</v>
      </c>
      <c r="B78" s="7" t="s">
        <v>430</v>
      </c>
      <c r="C78" s="28">
        <f>SUM(C74:C77)</f>
        <v>0</v>
      </c>
      <c r="D78" s="28">
        <f aca="true" t="shared" si="11" ref="D78:K78">SUM(D74:D77)</f>
        <v>0</v>
      </c>
      <c r="E78" s="28">
        <f t="shared" si="11"/>
        <v>0</v>
      </c>
      <c r="F78" s="28">
        <f t="shared" si="11"/>
        <v>0</v>
      </c>
      <c r="G78" s="28">
        <f t="shared" si="11"/>
        <v>0</v>
      </c>
      <c r="H78" s="28">
        <f t="shared" si="11"/>
        <v>0</v>
      </c>
      <c r="I78" s="28">
        <f t="shared" si="11"/>
        <v>0</v>
      </c>
      <c r="J78" s="28">
        <f t="shared" si="11"/>
        <v>0</v>
      </c>
      <c r="K78" s="28">
        <f t="shared" si="11"/>
        <v>0</v>
      </c>
    </row>
    <row r="79" spans="1:11" ht="15">
      <c r="A79" s="5" t="s">
        <v>713</v>
      </c>
      <c r="B79" s="5" t="s">
        <v>431</v>
      </c>
      <c r="C79" s="28">
        <v>43588</v>
      </c>
      <c r="D79" s="28">
        <v>55647</v>
      </c>
      <c r="E79" s="28">
        <v>55647</v>
      </c>
      <c r="F79" s="28"/>
      <c r="G79" s="28"/>
      <c r="H79" s="28"/>
      <c r="I79" s="28">
        <v>43588</v>
      </c>
      <c r="J79" s="28">
        <v>55647</v>
      </c>
      <c r="K79" s="28">
        <v>55647</v>
      </c>
    </row>
    <row r="80" spans="1:11" ht="15">
      <c r="A80" s="5" t="s">
        <v>714</v>
      </c>
      <c r="B80" s="5" t="s">
        <v>431</v>
      </c>
      <c r="C80" s="28">
        <v>70000</v>
      </c>
      <c r="D80" s="28">
        <v>70000</v>
      </c>
      <c r="E80" s="28">
        <v>70000</v>
      </c>
      <c r="F80" s="28"/>
      <c r="G80" s="28"/>
      <c r="H80" s="28"/>
      <c r="I80" s="28">
        <v>70000</v>
      </c>
      <c r="J80" s="28">
        <v>70000</v>
      </c>
      <c r="K80" s="28">
        <v>70000</v>
      </c>
    </row>
    <row r="81" spans="1:11" ht="15">
      <c r="A81" s="5" t="s">
        <v>711</v>
      </c>
      <c r="B81" s="5" t="s">
        <v>432</v>
      </c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5">
      <c r="A82" s="5" t="s">
        <v>712</v>
      </c>
      <c r="B82" s="5" t="s">
        <v>432</v>
      </c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5">
      <c r="A83" s="7" t="s">
        <v>603</v>
      </c>
      <c r="B83" s="7" t="s">
        <v>433</v>
      </c>
      <c r="C83" s="135">
        <f aca="true" t="shared" si="12" ref="C83:K83">SUM(C79:C82)</f>
        <v>113588</v>
      </c>
      <c r="D83" s="135">
        <f t="shared" si="12"/>
        <v>125647</v>
      </c>
      <c r="E83" s="135">
        <f t="shared" si="12"/>
        <v>125647</v>
      </c>
      <c r="F83" s="135">
        <f t="shared" si="12"/>
        <v>0</v>
      </c>
      <c r="G83" s="135">
        <f t="shared" si="12"/>
        <v>0</v>
      </c>
      <c r="H83" s="135">
        <f t="shared" si="12"/>
        <v>0</v>
      </c>
      <c r="I83" s="135">
        <f t="shared" si="12"/>
        <v>113588</v>
      </c>
      <c r="J83" s="135">
        <f t="shared" si="12"/>
        <v>125647</v>
      </c>
      <c r="K83" s="135">
        <f t="shared" si="12"/>
        <v>125647</v>
      </c>
    </row>
    <row r="84" spans="1:11" ht="15">
      <c r="A84" s="36" t="s">
        <v>434</v>
      </c>
      <c r="B84" s="5" t="s">
        <v>435</v>
      </c>
      <c r="C84" s="28"/>
      <c r="D84" s="28">
        <v>10075</v>
      </c>
      <c r="E84" s="28">
        <v>10075</v>
      </c>
      <c r="F84" s="28"/>
      <c r="G84" s="28"/>
      <c r="H84" s="28"/>
      <c r="I84" s="28"/>
      <c r="J84" s="28">
        <v>10075</v>
      </c>
      <c r="K84" s="28">
        <v>10075</v>
      </c>
    </row>
    <row r="85" spans="1:11" ht="15">
      <c r="A85" s="36" t="s">
        <v>436</v>
      </c>
      <c r="B85" s="5" t="s">
        <v>437</v>
      </c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5">
      <c r="A86" s="36" t="s">
        <v>438</v>
      </c>
      <c r="B86" s="5" t="s">
        <v>439</v>
      </c>
      <c r="C86" s="28"/>
      <c r="D86" s="28"/>
      <c r="E86" s="28"/>
      <c r="F86" s="28"/>
      <c r="G86" s="28"/>
      <c r="H86" s="28"/>
      <c r="I86" s="28"/>
      <c r="J86" s="28"/>
      <c r="K86" s="28"/>
    </row>
    <row r="87" spans="1:11" ht="15">
      <c r="A87" s="36" t="s">
        <v>440</v>
      </c>
      <c r="B87" s="5" t="s">
        <v>441</v>
      </c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5">
      <c r="A88" s="13" t="s">
        <v>585</v>
      </c>
      <c r="B88" s="5" t="s">
        <v>442</v>
      </c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5">
      <c r="A89" s="15" t="s">
        <v>604</v>
      </c>
      <c r="B89" s="7" t="s">
        <v>444</v>
      </c>
      <c r="C89" s="135">
        <v>113588</v>
      </c>
      <c r="D89" s="135">
        <v>125647</v>
      </c>
      <c r="E89" s="135">
        <v>135722</v>
      </c>
      <c r="F89" s="135">
        <f>SUM(F84:F88)</f>
        <v>0</v>
      </c>
      <c r="G89" s="135">
        <f>SUM(G84:G88)</f>
        <v>0</v>
      </c>
      <c r="H89" s="135">
        <f>SUM(H84:H88)</f>
        <v>0</v>
      </c>
      <c r="I89" s="135">
        <v>113588</v>
      </c>
      <c r="J89" s="135">
        <v>125647</v>
      </c>
      <c r="K89" s="135">
        <v>138384</v>
      </c>
    </row>
    <row r="90" spans="1:11" ht="15">
      <c r="A90" s="13" t="s">
        <v>445</v>
      </c>
      <c r="B90" s="5" t="s">
        <v>446</v>
      </c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5">
      <c r="A91" s="13" t="s">
        <v>447</v>
      </c>
      <c r="B91" s="5" t="s">
        <v>448</v>
      </c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5">
      <c r="A92" s="36" t="s">
        <v>449</v>
      </c>
      <c r="B92" s="5" t="s">
        <v>450</v>
      </c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5">
      <c r="A93" s="36" t="s">
        <v>586</v>
      </c>
      <c r="B93" s="5" t="s">
        <v>451</v>
      </c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5">
      <c r="A94" s="14" t="s">
        <v>605</v>
      </c>
      <c r="B94" s="7" t="s">
        <v>452</v>
      </c>
      <c r="C94" s="28">
        <f>SUM(C90:C93)</f>
        <v>0</v>
      </c>
      <c r="D94" s="28">
        <f aca="true" t="shared" si="13" ref="D94:K94">SUM(D90:D93)</f>
        <v>0</v>
      </c>
      <c r="E94" s="28">
        <f t="shared" si="13"/>
        <v>0</v>
      </c>
      <c r="F94" s="28">
        <f t="shared" si="13"/>
        <v>0</v>
      </c>
      <c r="G94" s="28">
        <f t="shared" si="13"/>
        <v>0</v>
      </c>
      <c r="H94" s="28">
        <f t="shared" si="13"/>
        <v>0</v>
      </c>
      <c r="I94" s="28">
        <f t="shared" si="13"/>
        <v>0</v>
      </c>
      <c r="J94" s="28">
        <f t="shared" si="13"/>
        <v>0</v>
      </c>
      <c r="K94" s="28">
        <f t="shared" si="13"/>
        <v>0</v>
      </c>
    </row>
    <row r="95" spans="1:11" ht="15">
      <c r="A95" s="15" t="s">
        <v>453</v>
      </c>
      <c r="B95" s="7" t="s">
        <v>454</v>
      </c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5.75">
      <c r="A96" s="104" t="s">
        <v>606</v>
      </c>
      <c r="B96" s="105" t="s">
        <v>455</v>
      </c>
      <c r="C96" s="108">
        <v>113588</v>
      </c>
      <c r="D96" s="108">
        <v>125647</v>
      </c>
      <c r="E96" s="108">
        <v>135722</v>
      </c>
      <c r="F96" s="108">
        <f>F73+F78+F83+F89+F94+F95</f>
        <v>127000</v>
      </c>
      <c r="G96" s="108">
        <f>G73+G78+G83+G89+G94+G95</f>
        <v>115445</v>
      </c>
      <c r="H96" s="108">
        <f>H73+H78+H83+H89+H94+H95</f>
        <v>2662</v>
      </c>
      <c r="I96" s="108">
        <v>240588</v>
      </c>
      <c r="J96" s="108">
        <v>251167</v>
      </c>
      <c r="K96" s="108">
        <f>K73+K83+K84</f>
        <v>138384</v>
      </c>
    </row>
    <row r="97" spans="1:11" ht="15.75">
      <c r="A97" s="113" t="s">
        <v>588</v>
      </c>
      <c r="B97" s="116"/>
      <c r="C97" s="114">
        <f>C67+C89</f>
        <v>622103</v>
      </c>
      <c r="D97" s="114">
        <f aca="true" t="shared" si="14" ref="D97:K97">D67+D89</f>
        <v>654522</v>
      </c>
      <c r="E97" s="114">
        <f t="shared" si="14"/>
        <v>659002</v>
      </c>
      <c r="F97" s="114">
        <f t="shared" si="14"/>
        <v>674993</v>
      </c>
      <c r="G97" s="114">
        <f t="shared" si="14"/>
        <v>810410</v>
      </c>
      <c r="H97" s="114">
        <f t="shared" si="14"/>
        <v>395749</v>
      </c>
      <c r="I97" s="114">
        <f t="shared" si="14"/>
        <v>1269431</v>
      </c>
      <c r="J97" s="114">
        <f t="shared" si="14"/>
        <v>1434681</v>
      </c>
      <c r="K97" s="114">
        <f t="shared" si="14"/>
        <v>1059419</v>
      </c>
    </row>
  </sheetData>
  <sheetProtection/>
  <mergeCells count="7">
    <mergeCell ref="I5:K5"/>
    <mergeCell ref="A1:K1"/>
    <mergeCell ref="A2:K2"/>
    <mergeCell ref="A5:A6"/>
    <mergeCell ref="B5:B6"/>
    <mergeCell ref="C5:E5"/>
    <mergeCell ref="F5:H5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K97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92.57421875" style="0" customWidth="1"/>
    <col min="3" max="3" width="11.00390625" style="0" customWidth="1"/>
    <col min="4" max="4" width="11.421875" style="0" customWidth="1"/>
    <col min="5" max="5" width="11.7109375" style="0" customWidth="1"/>
    <col min="6" max="7" width="11.140625" style="0" customWidth="1"/>
    <col min="8" max="8" width="11.28125" style="0" customWidth="1"/>
    <col min="9" max="9" width="10.57421875" style="0" customWidth="1"/>
    <col min="10" max="10" width="12.421875" style="0" customWidth="1"/>
    <col min="11" max="11" width="11.28125" style="0" customWidth="1"/>
  </cols>
  <sheetData>
    <row r="1" spans="1:11" ht="24" customHeight="1">
      <c r="A1" s="177" t="s">
        <v>24</v>
      </c>
      <c r="B1" s="192"/>
      <c r="C1" s="192"/>
      <c r="D1" s="192"/>
      <c r="E1" s="192"/>
      <c r="F1" s="179"/>
      <c r="G1" s="180"/>
      <c r="H1" s="180"/>
      <c r="I1" s="180"/>
      <c r="J1" s="180"/>
      <c r="K1" s="180"/>
    </row>
    <row r="2" spans="1:11" ht="24" customHeight="1">
      <c r="A2" s="181" t="s">
        <v>633</v>
      </c>
      <c r="B2" s="178"/>
      <c r="C2" s="178"/>
      <c r="D2" s="178"/>
      <c r="E2" s="178"/>
      <c r="F2" s="179"/>
      <c r="G2" s="180"/>
      <c r="H2" s="180"/>
      <c r="I2" s="180"/>
      <c r="J2" s="180"/>
      <c r="K2" s="180"/>
    </row>
    <row r="3" spans="1:8" ht="18">
      <c r="A3" s="41"/>
      <c r="H3" t="s">
        <v>791</v>
      </c>
    </row>
    <row r="4" ht="15">
      <c r="A4" s="132" t="s">
        <v>763</v>
      </c>
    </row>
    <row r="5" spans="1:11" ht="30" customHeight="1">
      <c r="A5" s="187" t="s">
        <v>153</v>
      </c>
      <c r="B5" s="189" t="s">
        <v>154</v>
      </c>
      <c r="C5" s="195" t="s">
        <v>665</v>
      </c>
      <c r="D5" s="195"/>
      <c r="E5" s="195"/>
      <c r="F5" s="195" t="s">
        <v>666</v>
      </c>
      <c r="G5" s="195"/>
      <c r="H5" s="195"/>
      <c r="I5" s="185" t="s">
        <v>756</v>
      </c>
      <c r="J5" s="185"/>
      <c r="K5" s="185"/>
    </row>
    <row r="6" spans="1:11" ht="26.25" customHeight="1">
      <c r="A6" s="193"/>
      <c r="B6" s="194"/>
      <c r="C6" s="3" t="s">
        <v>759</v>
      </c>
      <c r="D6" s="3" t="s">
        <v>22</v>
      </c>
      <c r="E6" s="81" t="s">
        <v>23</v>
      </c>
      <c r="F6" s="3" t="s">
        <v>759</v>
      </c>
      <c r="G6" s="3" t="s">
        <v>22</v>
      </c>
      <c r="H6" s="81" t="s">
        <v>23</v>
      </c>
      <c r="I6" s="3" t="s">
        <v>759</v>
      </c>
      <c r="J6" s="3" t="s">
        <v>22</v>
      </c>
      <c r="K6" s="81" t="s">
        <v>23</v>
      </c>
    </row>
    <row r="7" spans="1:11" ht="15" customHeight="1">
      <c r="A7" s="32" t="s">
        <v>333</v>
      </c>
      <c r="B7" s="6" t="s">
        <v>334</v>
      </c>
      <c r="C7" s="28"/>
      <c r="D7" s="28"/>
      <c r="E7" s="28"/>
      <c r="F7" s="28"/>
      <c r="G7" s="28"/>
      <c r="H7" s="28"/>
      <c r="I7" s="28"/>
      <c r="J7" s="28"/>
      <c r="K7" s="28"/>
    </row>
    <row r="8" spans="1:11" ht="15" customHeight="1">
      <c r="A8" s="5" t="s">
        <v>335</v>
      </c>
      <c r="B8" s="6" t="s">
        <v>336</v>
      </c>
      <c r="C8" s="28"/>
      <c r="D8" s="28"/>
      <c r="E8" s="28"/>
      <c r="F8" s="28"/>
      <c r="G8" s="28"/>
      <c r="H8" s="28"/>
      <c r="I8" s="28"/>
      <c r="J8" s="28"/>
      <c r="K8" s="28"/>
    </row>
    <row r="9" spans="1:11" ht="15" customHeight="1">
      <c r="A9" s="5" t="s">
        <v>337</v>
      </c>
      <c r="B9" s="6" t="s">
        <v>338</v>
      </c>
      <c r="C9" s="28"/>
      <c r="D9" s="28"/>
      <c r="E9" s="28"/>
      <c r="F9" s="28"/>
      <c r="G9" s="28"/>
      <c r="H9" s="28"/>
      <c r="I9" s="28"/>
      <c r="J9" s="28"/>
      <c r="K9" s="28"/>
    </row>
    <row r="10" spans="1:11" ht="15" customHeight="1">
      <c r="A10" s="5" t="s">
        <v>339</v>
      </c>
      <c r="B10" s="6" t="s">
        <v>340</v>
      </c>
      <c r="C10" s="28"/>
      <c r="D10" s="28"/>
      <c r="E10" s="28"/>
      <c r="F10" s="28"/>
      <c r="G10" s="28"/>
      <c r="H10" s="28"/>
      <c r="I10" s="28"/>
      <c r="J10" s="28"/>
      <c r="K10" s="28"/>
    </row>
    <row r="11" spans="1:11" ht="15" customHeight="1">
      <c r="A11" s="5" t="s">
        <v>341</v>
      </c>
      <c r="B11" s="6" t="s">
        <v>342</v>
      </c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15" customHeight="1">
      <c r="A12" s="5" t="s">
        <v>343</v>
      </c>
      <c r="B12" s="6" t="s">
        <v>344</v>
      </c>
      <c r="C12" s="28"/>
      <c r="D12" s="28"/>
      <c r="E12" s="28"/>
      <c r="F12" s="28"/>
      <c r="G12" s="28"/>
      <c r="H12" s="28"/>
      <c r="I12" s="28"/>
      <c r="J12" s="28"/>
      <c r="K12" s="28"/>
    </row>
    <row r="13" spans="1:11" ht="15" customHeight="1">
      <c r="A13" s="7" t="s">
        <v>590</v>
      </c>
      <c r="B13" s="8" t="s">
        <v>345</v>
      </c>
      <c r="C13" s="28">
        <f>SUM(C7:C12)</f>
        <v>0</v>
      </c>
      <c r="D13" s="28">
        <f aca="true" t="shared" si="0" ref="D13:K13">SUM(D7:D12)</f>
        <v>0</v>
      </c>
      <c r="E13" s="28">
        <f t="shared" si="0"/>
        <v>0</v>
      </c>
      <c r="F13" s="28">
        <f t="shared" si="0"/>
        <v>0</v>
      </c>
      <c r="G13" s="28">
        <f t="shared" si="0"/>
        <v>0</v>
      </c>
      <c r="H13" s="28">
        <f t="shared" si="0"/>
        <v>0</v>
      </c>
      <c r="I13" s="28">
        <f t="shared" si="0"/>
        <v>0</v>
      </c>
      <c r="J13" s="28">
        <f t="shared" si="0"/>
        <v>0</v>
      </c>
      <c r="K13" s="28">
        <f t="shared" si="0"/>
        <v>0</v>
      </c>
    </row>
    <row r="14" spans="1:11" ht="15" customHeight="1">
      <c r="A14" s="5" t="s">
        <v>346</v>
      </c>
      <c r="B14" s="6" t="s">
        <v>347</v>
      </c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5" customHeight="1">
      <c r="A15" s="5" t="s">
        <v>348</v>
      </c>
      <c r="B15" s="6" t="s">
        <v>349</v>
      </c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15" customHeight="1">
      <c r="A16" s="5" t="s">
        <v>552</v>
      </c>
      <c r="B16" s="6" t="s">
        <v>350</v>
      </c>
      <c r="C16" s="28"/>
      <c r="D16" s="28"/>
      <c r="E16" s="28"/>
      <c r="F16" s="28"/>
      <c r="G16" s="28"/>
      <c r="H16" s="28"/>
      <c r="I16" s="28"/>
      <c r="J16" s="28"/>
      <c r="K16" s="28"/>
    </row>
    <row r="17" spans="1:11" ht="15" customHeight="1">
      <c r="A17" s="5" t="s">
        <v>553</v>
      </c>
      <c r="B17" s="6" t="s">
        <v>351</v>
      </c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15" customHeight="1">
      <c r="A18" s="5" t="s">
        <v>554</v>
      </c>
      <c r="B18" s="6" t="s">
        <v>352</v>
      </c>
      <c r="C18" s="28"/>
      <c r="D18" s="28">
        <v>957</v>
      </c>
      <c r="E18" s="28">
        <v>957</v>
      </c>
      <c r="F18" s="28"/>
      <c r="G18" s="28"/>
      <c r="H18" s="28"/>
      <c r="I18" s="28"/>
      <c r="J18" s="28">
        <v>957</v>
      </c>
      <c r="K18" s="28">
        <v>957</v>
      </c>
    </row>
    <row r="19" spans="1:11" ht="15" customHeight="1">
      <c r="A19" s="38" t="s">
        <v>591</v>
      </c>
      <c r="B19" s="43" t="s">
        <v>353</v>
      </c>
      <c r="C19" s="28">
        <f aca="true" t="shared" si="1" ref="C19:K19">SUM(C14:C18)</f>
        <v>0</v>
      </c>
      <c r="D19" s="135">
        <f t="shared" si="1"/>
        <v>957</v>
      </c>
      <c r="E19" s="135">
        <f t="shared" si="1"/>
        <v>957</v>
      </c>
      <c r="F19" s="135">
        <f t="shared" si="1"/>
        <v>0</v>
      </c>
      <c r="G19" s="135">
        <f t="shared" si="1"/>
        <v>0</v>
      </c>
      <c r="H19" s="135">
        <f t="shared" si="1"/>
        <v>0</v>
      </c>
      <c r="I19" s="28">
        <f t="shared" si="1"/>
        <v>0</v>
      </c>
      <c r="J19" s="135">
        <f t="shared" si="1"/>
        <v>957</v>
      </c>
      <c r="K19" s="135">
        <f t="shared" si="1"/>
        <v>957</v>
      </c>
    </row>
    <row r="20" spans="1:11" ht="15" customHeight="1">
      <c r="A20" s="5" t="s">
        <v>558</v>
      </c>
      <c r="B20" s="6" t="s">
        <v>362</v>
      </c>
      <c r="C20" s="28"/>
      <c r="D20" s="28"/>
      <c r="E20" s="28"/>
      <c r="F20" s="28"/>
      <c r="G20" s="28"/>
      <c r="H20" s="28"/>
      <c r="I20" s="28"/>
      <c r="J20" s="28"/>
      <c r="K20" s="28"/>
    </row>
    <row r="21" spans="1:11" ht="15" customHeight="1">
      <c r="A21" s="5" t="s">
        <v>559</v>
      </c>
      <c r="B21" s="6" t="s">
        <v>363</v>
      </c>
      <c r="C21" s="28"/>
      <c r="D21" s="28"/>
      <c r="E21" s="28"/>
      <c r="F21" s="28"/>
      <c r="G21" s="28"/>
      <c r="H21" s="28"/>
      <c r="I21" s="28"/>
      <c r="J21" s="28"/>
      <c r="K21" s="28"/>
    </row>
    <row r="22" spans="1:11" ht="15" customHeight="1">
      <c r="A22" s="7" t="s">
        <v>593</v>
      </c>
      <c r="B22" s="8" t="s">
        <v>364</v>
      </c>
      <c r="C22" s="28">
        <f aca="true" t="shared" si="2" ref="C22:K22">SUM(C20:C21)</f>
        <v>0</v>
      </c>
      <c r="D22" s="28">
        <f t="shared" si="2"/>
        <v>0</v>
      </c>
      <c r="E22" s="28">
        <f t="shared" si="2"/>
        <v>0</v>
      </c>
      <c r="F22" s="28">
        <f t="shared" si="2"/>
        <v>0</v>
      </c>
      <c r="G22" s="28">
        <f t="shared" si="2"/>
        <v>0</v>
      </c>
      <c r="H22" s="28">
        <f t="shared" si="2"/>
        <v>0</v>
      </c>
      <c r="I22" s="28">
        <f t="shared" si="2"/>
        <v>0</v>
      </c>
      <c r="J22" s="28">
        <f t="shared" si="2"/>
        <v>0</v>
      </c>
      <c r="K22" s="28">
        <f t="shared" si="2"/>
        <v>0</v>
      </c>
    </row>
    <row r="23" spans="1:11" ht="15" customHeight="1">
      <c r="A23" s="5" t="s">
        <v>560</v>
      </c>
      <c r="B23" s="6" t="s">
        <v>365</v>
      </c>
      <c r="C23" s="28"/>
      <c r="D23" s="28"/>
      <c r="E23" s="28"/>
      <c r="F23" s="28"/>
      <c r="G23" s="28"/>
      <c r="H23" s="28"/>
      <c r="I23" s="28"/>
      <c r="J23" s="28"/>
      <c r="K23" s="28"/>
    </row>
    <row r="24" spans="1:11" ht="15" customHeight="1">
      <c r="A24" s="5" t="s">
        <v>561</v>
      </c>
      <c r="B24" s="6" t="s">
        <v>366</v>
      </c>
      <c r="C24" s="28"/>
      <c r="D24" s="28"/>
      <c r="E24" s="28"/>
      <c r="F24" s="28"/>
      <c r="G24" s="28"/>
      <c r="H24" s="28"/>
      <c r="I24" s="28"/>
      <c r="J24" s="28"/>
      <c r="K24" s="28"/>
    </row>
    <row r="25" spans="1:11" ht="15" customHeight="1">
      <c r="A25" s="5" t="s">
        <v>562</v>
      </c>
      <c r="B25" s="6" t="s">
        <v>367</v>
      </c>
      <c r="C25" s="28"/>
      <c r="D25" s="28"/>
      <c r="E25" s="28"/>
      <c r="F25" s="28"/>
      <c r="G25" s="28"/>
      <c r="H25" s="28"/>
      <c r="I25" s="28"/>
      <c r="J25" s="28"/>
      <c r="K25" s="28"/>
    </row>
    <row r="26" spans="1:11" ht="15" customHeight="1">
      <c r="A26" s="5" t="s">
        <v>563</v>
      </c>
      <c r="B26" s="6" t="s">
        <v>368</v>
      </c>
      <c r="C26" s="28"/>
      <c r="D26" s="28"/>
      <c r="E26" s="28"/>
      <c r="F26" s="28"/>
      <c r="G26" s="28"/>
      <c r="H26" s="28"/>
      <c r="I26" s="28"/>
      <c r="J26" s="28"/>
      <c r="K26" s="28"/>
    </row>
    <row r="27" spans="1:11" ht="15" customHeight="1">
      <c r="A27" s="5" t="s">
        <v>564</v>
      </c>
      <c r="B27" s="6" t="s">
        <v>371</v>
      </c>
      <c r="C27" s="28"/>
      <c r="D27" s="28"/>
      <c r="E27" s="28"/>
      <c r="F27" s="28"/>
      <c r="G27" s="28"/>
      <c r="H27" s="28"/>
      <c r="I27" s="28"/>
      <c r="J27" s="28"/>
      <c r="K27" s="28"/>
    </row>
    <row r="28" spans="1:11" ht="15" customHeight="1">
      <c r="A28" s="5" t="s">
        <v>372</v>
      </c>
      <c r="B28" s="6" t="s">
        <v>373</v>
      </c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15" customHeight="1">
      <c r="A29" s="5" t="s">
        <v>565</v>
      </c>
      <c r="B29" s="6" t="s">
        <v>374</v>
      </c>
      <c r="C29" s="28"/>
      <c r="D29" s="28"/>
      <c r="E29" s="28"/>
      <c r="F29" s="28"/>
      <c r="G29" s="28"/>
      <c r="H29" s="28"/>
      <c r="I29" s="28"/>
      <c r="J29" s="28"/>
      <c r="K29" s="28"/>
    </row>
    <row r="30" spans="1:11" ht="15" customHeight="1">
      <c r="A30" s="5" t="s">
        <v>566</v>
      </c>
      <c r="B30" s="6" t="s">
        <v>379</v>
      </c>
      <c r="C30" s="28"/>
      <c r="D30" s="28"/>
      <c r="E30" s="28"/>
      <c r="F30" s="28"/>
      <c r="G30" s="28"/>
      <c r="H30" s="28"/>
      <c r="I30" s="28"/>
      <c r="J30" s="28"/>
      <c r="K30" s="28"/>
    </row>
    <row r="31" spans="1:11" ht="15" customHeight="1">
      <c r="A31" s="7" t="s">
        <v>594</v>
      </c>
      <c r="B31" s="8" t="s">
        <v>382</v>
      </c>
      <c r="C31" s="28">
        <f aca="true" t="shared" si="3" ref="C31:K31">SUM(C26:C30)</f>
        <v>0</v>
      </c>
      <c r="D31" s="28">
        <f t="shared" si="3"/>
        <v>0</v>
      </c>
      <c r="E31" s="28">
        <f t="shared" si="3"/>
        <v>0</v>
      </c>
      <c r="F31" s="28">
        <f t="shared" si="3"/>
        <v>0</v>
      </c>
      <c r="G31" s="28">
        <f t="shared" si="3"/>
        <v>0</v>
      </c>
      <c r="H31" s="28">
        <f t="shared" si="3"/>
        <v>0</v>
      </c>
      <c r="I31" s="28">
        <f t="shared" si="3"/>
        <v>0</v>
      </c>
      <c r="J31" s="28">
        <f t="shared" si="3"/>
        <v>0</v>
      </c>
      <c r="K31" s="28">
        <f t="shared" si="3"/>
        <v>0</v>
      </c>
    </row>
    <row r="32" spans="1:11" ht="15" customHeight="1">
      <c r="A32" s="5" t="s">
        <v>567</v>
      </c>
      <c r="B32" s="6" t="s">
        <v>383</v>
      </c>
      <c r="C32" s="28"/>
      <c r="D32" s="28">
        <v>951</v>
      </c>
      <c r="E32" s="28">
        <v>951</v>
      </c>
      <c r="F32" s="28"/>
      <c r="G32" s="28"/>
      <c r="H32" s="28"/>
      <c r="I32" s="28"/>
      <c r="J32" s="28">
        <v>951</v>
      </c>
      <c r="K32" s="28">
        <v>951</v>
      </c>
    </row>
    <row r="33" spans="1:11" ht="15" customHeight="1">
      <c r="A33" s="38" t="s">
        <v>595</v>
      </c>
      <c r="B33" s="43" t="s">
        <v>384</v>
      </c>
      <c r="C33" s="28">
        <f aca="true" t="shared" si="4" ref="C33:K33">SUM(C32)</f>
        <v>0</v>
      </c>
      <c r="D33" s="135">
        <f t="shared" si="4"/>
        <v>951</v>
      </c>
      <c r="E33" s="135">
        <f t="shared" si="4"/>
        <v>951</v>
      </c>
      <c r="F33" s="135">
        <f t="shared" si="4"/>
        <v>0</v>
      </c>
      <c r="G33" s="135">
        <f t="shared" si="4"/>
        <v>0</v>
      </c>
      <c r="H33" s="135">
        <f t="shared" si="4"/>
        <v>0</v>
      </c>
      <c r="I33" s="28">
        <f t="shared" si="4"/>
        <v>0</v>
      </c>
      <c r="J33" s="135">
        <f t="shared" si="4"/>
        <v>951</v>
      </c>
      <c r="K33" s="135">
        <f t="shared" si="4"/>
        <v>951</v>
      </c>
    </row>
    <row r="34" spans="1:11" ht="15" customHeight="1">
      <c r="A34" s="13" t="s">
        <v>385</v>
      </c>
      <c r="B34" s="6" t="s">
        <v>386</v>
      </c>
      <c r="C34" s="28"/>
      <c r="D34" s="28"/>
      <c r="E34" s="28"/>
      <c r="F34" s="28"/>
      <c r="G34" s="28"/>
      <c r="H34" s="28"/>
      <c r="I34" s="28"/>
      <c r="J34" s="28"/>
      <c r="K34" s="28"/>
    </row>
    <row r="35" spans="1:11" ht="15" customHeight="1">
      <c r="A35" s="13" t="s">
        <v>568</v>
      </c>
      <c r="B35" s="6" t="s">
        <v>387</v>
      </c>
      <c r="C35" s="28"/>
      <c r="D35" s="28">
        <v>89</v>
      </c>
      <c r="E35" s="28">
        <v>89</v>
      </c>
      <c r="F35" s="28"/>
      <c r="G35" s="28"/>
      <c r="H35" s="28"/>
      <c r="I35" s="28"/>
      <c r="J35" s="28">
        <v>89</v>
      </c>
      <c r="K35" s="28">
        <v>89</v>
      </c>
    </row>
    <row r="36" spans="1:11" ht="15" customHeight="1">
      <c r="A36" s="13" t="s">
        <v>569</v>
      </c>
      <c r="B36" s="6" t="s">
        <v>388</v>
      </c>
      <c r="C36" s="28"/>
      <c r="D36" s="28"/>
      <c r="E36" s="28"/>
      <c r="F36" s="28"/>
      <c r="G36" s="28"/>
      <c r="H36" s="28"/>
      <c r="I36" s="28"/>
      <c r="J36" s="28"/>
      <c r="K36" s="28"/>
    </row>
    <row r="37" spans="1:11" ht="15" customHeight="1">
      <c r="A37" s="13" t="s">
        <v>570</v>
      </c>
      <c r="B37" s="6" t="s">
        <v>389</v>
      </c>
      <c r="C37" s="28"/>
      <c r="D37" s="28"/>
      <c r="E37" s="28"/>
      <c r="F37" s="28"/>
      <c r="G37" s="28"/>
      <c r="H37" s="28"/>
      <c r="I37" s="28"/>
      <c r="J37" s="28"/>
      <c r="K37" s="28"/>
    </row>
    <row r="38" spans="1:11" ht="15" customHeight="1">
      <c r="A38" s="13" t="s">
        <v>390</v>
      </c>
      <c r="B38" s="6" t="s">
        <v>391</v>
      </c>
      <c r="C38" s="28"/>
      <c r="D38" s="28"/>
      <c r="E38" s="28"/>
      <c r="F38" s="28"/>
      <c r="G38" s="28"/>
      <c r="H38" s="28"/>
      <c r="I38" s="28"/>
      <c r="J38" s="28"/>
      <c r="K38" s="28"/>
    </row>
    <row r="39" spans="1:11" ht="15" customHeight="1">
      <c r="A39" s="13" t="s">
        <v>392</v>
      </c>
      <c r="B39" s="6" t="s">
        <v>393</v>
      </c>
      <c r="C39" s="28"/>
      <c r="D39" s="28">
        <v>3</v>
      </c>
      <c r="E39" s="28">
        <v>3</v>
      </c>
      <c r="F39" s="28"/>
      <c r="G39" s="28"/>
      <c r="H39" s="28"/>
      <c r="I39" s="28"/>
      <c r="J39" s="28">
        <v>3</v>
      </c>
      <c r="K39" s="28">
        <v>3</v>
      </c>
    </row>
    <row r="40" spans="1:11" ht="15" customHeight="1">
      <c r="A40" s="13" t="s">
        <v>394</v>
      </c>
      <c r="B40" s="6" t="s">
        <v>395</v>
      </c>
      <c r="C40" s="28"/>
      <c r="D40" s="28"/>
      <c r="E40" s="28"/>
      <c r="F40" s="28"/>
      <c r="G40" s="28"/>
      <c r="H40" s="28"/>
      <c r="I40" s="28"/>
      <c r="J40" s="28"/>
      <c r="K40" s="28"/>
    </row>
    <row r="41" spans="1:11" ht="15" customHeight="1">
      <c r="A41" s="13" t="s">
        <v>571</v>
      </c>
      <c r="B41" s="6" t="s">
        <v>396</v>
      </c>
      <c r="C41" s="28"/>
      <c r="D41" s="28"/>
      <c r="E41" s="28"/>
      <c r="F41" s="28"/>
      <c r="G41" s="28"/>
      <c r="H41" s="28"/>
      <c r="I41" s="28"/>
      <c r="J41" s="28"/>
      <c r="K41" s="28"/>
    </row>
    <row r="42" spans="1:11" ht="15" customHeight="1">
      <c r="A42" s="13" t="s">
        <v>572</v>
      </c>
      <c r="B42" s="6" t="s">
        <v>397</v>
      </c>
      <c r="C42" s="28"/>
      <c r="D42" s="28"/>
      <c r="E42" s="28"/>
      <c r="F42" s="28"/>
      <c r="G42" s="28"/>
      <c r="H42" s="28"/>
      <c r="I42" s="28"/>
      <c r="J42" s="28"/>
      <c r="K42" s="28"/>
    </row>
    <row r="43" spans="1:11" ht="15" customHeight="1">
      <c r="A43" s="13" t="s">
        <v>573</v>
      </c>
      <c r="B43" s="6" t="s">
        <v>398</v>
      </c>
      <c r="C43" s="28"/>
      <c r="D43" s="28">
        <v>50</v>
      </c>
      <c r="E43" s="28">
        <v>50</v>
      </c>
      <c r="F43" s="28"/>
      <c r="G43" s="28"/>
      <c r="H43" s="28"/>
      <c r="I43" s="28"/>
      <c r="J43" s="28">
        <v>50</v>
      </c>
      <c r="K43" s="28">
        <v>50</v>
      </c>
    </row>
    <row r="44" spans="1:11" ht="15" customHeight="1">
      <c r="A44" s="42" t="s">
        <v>596</v>
      </c>
      <c r="B44" s="43" t="s">
        <v>399</v>
      </c>
      <c r="C44" s="28">
        <f aca="true" t="shared" si="5" ref="C44:K44">SUM(C34:C43)</f>
        <v>0</v>
      </c>
      <c r="D44" s="135">
        <f t="shared" si="5"/>
        <v>142</v>
      </c>
      <c r="E44" s="135">
        <f t="shared" si="5"/>
        <v>142</v>
      </c>
      <c r="F44" s="135">
        <f t="shared" si="5"/>
        <v>0</v>
      </c>
      <c r="G44" s="135">
        <f t="shared" si="5"/>
        <v>0</v>
      </c>
      <c r="H44" s="135">
        <f t="shared" si="5"/>
        <v>0</v>
      </c>
      <c r="I44" s="28">
        <f t="shared" si="5"/>
        <v>0</v>
      </c>
      <c r="J44" s="135">
        <f t="shared" si="5"/>
        <v>142</v>
      </c>
      <c r="K44" s="135">
        <f t="shared" si="5"/>
        <v>142</v>
      </c>
    </row>
    <row r="45" spans="1:11" ht="15" customHeight="1">
      <c r="A45" s="13" t="s">
        <v>408</v>
      </c>
      <c r="B45" s="6" t="s">
        <v>409</v>
      </c>
      <c r="C45" s="28"/>
      <c r="D45" s="28"/>
      <c r="E45" s="28"/>
      <c r="F45" s="28"/>
      <c r="G45" s="28"/>
      <c r="H45" s="28"/>
      <c r="I45" s="28"/>
      <c r="J45" s="28"/>
      <c r="K45" s="28"/>
    </row>
    <row r="46" spans="1:11" ht="15" customHeight="1">
      <c r="A46" s="5" t="s">
        <v>577</v>
      </c>
      <c r="B46" s="6" t="s">
        <v>410</v>
      </c>
      <c r="C46" s="28"/>
      <c r="D46" s="28"/>
      <c r="E46" s="28"/>
      <c r="F46" s="28"/>
      <c r="G46" s="28"/>
      <c r="H46" s="28"/>
      <c r="I46" s="28"/>
      <c r="J46" s="28"/>
      <c r="K46" s="28"/>
    </row>
    <row r="47" spans="1:11" ht="15" customHeight="1">
      <c r="A47" s="13" t="s">
        <v>578</v>
      </c>
      <c r="B47" s="6" t="s">
        <v>411</v>
      </c>
      <c r="C47" s="28"/>
      <c r="D47" s="28">
        <v>9</v>
      </c>
      <c r="E47" s="28">
        <v>9</v>
      </c>
      <c r="F47" s="28"/>
      <c r="G47" s="28"/>
      <c r="H47" s="28"/>
      <c r="I47" s="28"/>
      <c r="J47" s="28">
        <v>9</v>
      </c>
      <c r="K47" s="28">
        <v>9</v>
      </c>
    </row>
    <row r="48" spans="1:11" ht="15" customHeight="1">
      <c r="A48" s="38" t="s">
        <v>598</v>
      </c>
      <c r="B48" s="43" t="s">
        <v>412</v>
      </c>
      <c r="C48" s="135">
        <f aca="true" t="shared" si="6" ref="C48:K48">SUM(C45:C47)</f>
        <v>0</v>
      </c>
      <c r="D48" s="135">
        <f t="shared" si="6"/>
        <v>9</v>
      </c>
      <c r="E48" s="135">
        <f t="shared" si="6"/>
        <v>9</v>
      </c>
      <c r="F48" s="135">
        <f t="shared" si="6"/>
        <v>0</v>
      </c>
      <c r="G48" s="135">
        <f t="shared" si="6"/>
        <v>0</v>
      </c>
      <c r="H48" s="135">
        <f t="shared" si="6"/>
        <v>0</v>
      </c>
      <c r="I48" s="135">
        <f t="shared" si="6"/>
        <v>0</v>
      </c>
      <c r="J48" s="135">
        <f t="shared" si="6"/>
        <v>9</v>
      </c>
      <c r="K48" s="135">
        <f t="shared" si="6"/>
        <v>9</v>
      </c>
    </row>
    <row r="49" spans="1:11" ht="15" customHeight="1">
      <c r="A49" s="117" t="s">
        <v>664</v>
      </c>
      <c r="B49" s="118"/>
      <c r="C49" s="119"/>
      <c r="D49" s="119"/>
      <c r="E49" s="119"/>
      <c r="F49" s="119"/>
      <c r="G49" s="119"/>
      <c r="H49" s="119"/>
      <c r="I49" s="119"/>
      <c r="J49" s="119"/>
      <c r="K49" s="119"/>
    </row>
    <row r="50" spans="1:11" ht="15" customHeight="1">
      <c r="A50" s="5" t="s">
        <v>354</v>
      </c>
      <c r="B50" s="6" t="s">
        <v>355</v>
      </c>
      <c r="C50" s="28"/>
      <c r="D50" s="28"/>
      <c r="E50" s="28"/>
      <c r="F50" s="28"/>
      <c r="G50" s="28"/>
      <c r="H50" s="28"/>
      <c r="I50" s="28"/>
      <c r="J50" s="28"/>
      <c r="K50" s="28"/>
    </row>
    <row r="51" spans="1:11" ht="15" customHeight="1">
      <c r="A51" s="5" t="s">
        <v>356</v>
      </c>
      <c r="B51" s="6" t="s">
        <v>357</v>
      </c>
      <c r="C51" s="28"/>
      <c r="D51" s="28"/>
      <c r="E51" s="28"/>
      <c r="F51" s="28"/>
      <c r="G51" s="28"/>
      <c r="H51" s="28"/>
      <c r="I51" s="28"/>
      <c r="J51" s="28"/>
      <c r="K51" s="28"/>
    </row>
    <row r="52" spans="1:11" ht="15" customHeight="1">
      <c r="A52" s="5" t="s">
        <v>555</v>
      </c>
      <c r="B52" s="6" t="s">
        <v>358</v>
      </c>
      <c r="C52" s="28"/>
      <c r="D52" s="28"/>
      <c r="E52" s="28"/>
      <c r="F52" s="28"/>
      <c r="G52" s="28"/>
      <c r="H52" s="28"/>
      <c r="I52" s="28"/>
      <c r="J52" s="28"/>
      <c r="K52" s="28"/>
    </row>
    <row r="53" spans="1:11" ht="15" customHeight="1">
      <c r="A53" s="5" t="s">
        <v>556</v>
      </c>
      <c r="B53" s="6" t="s">
        <v>359</v>
      </c>
      <c r="C53" s="28"/>
      <c r="D53" s="28"/>
      <c r="E53" s="28"/>
      <c r="F53" s="28"/>
      <c r="G53" s="28"/>
      <c r="H53" s="28"/>
      <c r="I53" s="28"/>
      <c r="J53" s="28"/>
      <c r="K53" s="28"/>
    </row>
    <row r="54" spans="1:11" ht="15" customHeight="1">
      <c r="A54" s="5" t="s">
        <v>557</v>
      </c>
      <c r="B54" s="6" t="s">
        <v>360</v>
      </c>
      <c r="C54" s="28"/>
      <c r="D54" s="28"/>
      <c r="E54" s="28"/>
      <c r="F54" s="28"/>
      <c r="G54" s="28"/>
      <c r="H54" s="28"/>
      <c r="I54" s="28"/>
      <c r="J54" s="28"/>
      <c r="K54" s="28"/>
    </row>
    <row r="55" spans="1:11" ht="15" customHeight="1">
      <c r="A55" s="38" t="s">
        <v>592</v>
      </c>
      <c r="B55" s="43" t="s">
        <v>361</v>
      </c>
      <c r="C55" s="28">
        <f aca="true" t="shared" si="7" ref="C55:K55">SUM(C50:C55)</f>
        <v>0</v>
      </c>
      <c r="D55" s="28">
        <f t="shared" si="7"/>
        <v>0</v>
      </c>
      <c r="E55" s="28">
        <f t="shared" si="7"/>
        <v>0</v>
      </c>
      <c r="F55" s="28">
        <f t="shared" si="7"/>
        <v>0</v>
      </c>
      <c r="G55" s="28">
        <f t="shared" si="7"/>
        <v>0</v>
      </c>
      <c r="H55" s="28">
        <f t="shared" si="7"/>
        <v>0</v>
      </c>
      <c r="I55" s="28">
        <f t="shared" si="7"/>
        <v>0</v>
      </c>
      <c r="J55" s="28">
        <f t="shared" si="7"/>
        <v>0</v>
      </c>
      <c r="K55" s="28">
        <f t="shared" si="7"/>
        <v>0</v>
      </c>
    </row>
    <row r="56" spans="1:11" ht="15" customHeight="1">
      <c r="A56" s="13" t="s">
        <v>574</v>
      </c>
      <c r="B56" s="6" t="s">
        <v>400</v>
      </c>
      <c r="C56" s="28"/>
      <c r="D56" s="28"/>
      <c r="E56" s="28"/>
      <c r="F56" s="28"/>
      <c r="G56" s="28"/>
      <c r="H56" s="28"/>
      <c r="I56" s="28"/>
      <c r="J56" s="28"/>
      <c r="K56" s="28"/>
    </row>
    <row r="57" spans="1:11" ht="15" customHeight="1">
      <c r="A57" s="13" t="s">
        <v>575</v>
      </c>
      <c r="B57" s="6" t="s">
        <v>401</v>
      </c>
      <c r="C57" s="28"/>
      <c r="D57" s="28"/>
      <c r="E57" s="28"/>
      <c r="F57" s="28"/>
      <c r="G57" s="28"/>
      <c r="H57" s="28"/>
      <c r="I57" s="28"/>
      <c r="J57" s="28"/>
      <c r="K57" s="28"/>
    </row>
    <row r="58" spans="1:11" ht="15" customHeight="1">
      <c r="A58" s="13" t="s">
        <v>402</v>
      </c>
      <c r="B58" s="6" t="s">
        <v>403</v>
      </c>
      <c r="C58" s="28"/>
      <c r="D58" s="28"/>
      <c r="E58" s="28"/>
      <c r="F58" s="28"/>
      <c r="G58" s="28"/>
      <c r="H58" s="28"/>
      <c r="I58" s="28"/>
      <c r="J58" s="28"/>
      <c r="K58" s="28"/>
    </row>
    <row r="59" spans="1:11" ht="15" customHeight="1">
      <c r="A59" s="13" t="s">
        <v>576</v>
      </c>
      <c r="B59" s="6" t="s">
        <v>404</v>
      </c>
      <c r="C59" s="28"/>
      <c r="D59" s="28"/>
      <c r="E59" s="28"/>
      <c r="F59" s="28"/>
      <c r="G59" s="28"/>
      <c r="H59" s="28"/>
      <c r="I59" s="28"/>
      <c r="J59" s="28"/>
      <c r="K59" s="28"/>
    </row>
    <row r="60" spans="1:11" ht="15" customHeight="1">
      <c r="A60" s="13" t="s">
        <v>405</v>
      </c>
      <c r="B60" s="6" t="s">
        <v>406</v>
      </c>
      <c r="C60" s="28"/>
      <c r="D60" s="28"/>
      <c r="E60" s="28"/>
      <c r="F60" s="28"/>
      <c r="G60" s="28"/>
      <c r="H60" s="28"/>
      <c r="I60" s="28"/>
      <c r="J60" s="28"/>
      <c r="K60" s="28"/>
    </row>
    <row r="61" spans="1:11" ht="15" customHeight="1">
      <c r="A61" s="38" t="s">
        <v>597</v>
      </c>
      <c r="B61" s="43" t="s">
        <v>407</v>
      </c>
      <c r="C61" s="28">
        <f aca="true" t="shared" si="8" ref="C61:K61">SUM(C56:C60)</f>
        <v>0</v>
      </c>
      <c r="D61" s="28">
        <f t="shared" si="8"/>
        <v>0</v>
      </c>
      <c r="E61" s="28">
        <f t="shared" si="8"/>
        <v>0</v>
      </c>
      <c r="F61" s="28">
        <f t="shared" si="8"/>
        <v>0</v>
      </c>
      <c r="G61" s="28">
        <f t="shared" si="8"/>
        <v>0</v>
      </c>
      <c r="H61" s="28">
        <f t="shared" si="8"/>
        <v>0</v>
      </c>
      <c r="I61" s="28">
        <f t="shared" si="8"/>
        <v>0</v>
      </c>
      <c r="J61" s="28">
        <f t="shared" si="8"/>
        <v>0</v>
      </c>
      <c r="K61" s="28">
        <f t="shared" si="8"/>
        <v>0</v>
      </c>
    </row>
    <row r="62" spans="1:11" ht="15" customHeight="1">
      <c r="A62" s="13" t="s">
        <v>413</v>
      </c>
      <c r="B62" s="6" t="s">
        <v>414</v>
      </c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5" customHeight="1">
      <c r="A63" s="5" t="s">
        <v>579</v>
      </c>
      <c r="B63" s="6" t="s">
        <v>415</v>
      </c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5" customHeight="1">
      <c r="A64" s="13" t="s">
        <v>580</v>
      </c>
      <c r="B64" s="6" t="s">
        <v>416</v>
      </c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5" customHeight="1">
      <c r="A65" s="38" t="s">
        <v>600</v>
      </c>
      <c r="B65" s="43" t="s">
        <v>417</v>
      </c>
      <c r="C65" s="28">
        <f aca="true" t="shared" si="9" ref="C65:K65">SUM(C62:C64)</f>
        <v>0</v>
      </c>
      <c r="D65" s="28">
        <f t="shared" si="9"/>
        <v>0</v>
      </c>
      <c r="E65" s="28">
        <f t="shared" si="9"/>
        <v>0</v>
      </c>
      <c r="F65" s="28">
        <f t="shared" si="9"/>
        <v>0</v>
      </c>
      <c r="G65" s="28">
        <f t="shared" si="9"/>
        <v>0</v>
      </c>
      <c r="H65" s="28">
        <f t="shared" si="9"/>
        <v>0</v>
      </c>
      <c r="I65" s="28">
        <f t="shared" si="9"/>
        <v>0</v>
      </c>
      <c r="J65" s="28">
        <f t="shared" si="9"/>
        <v>0</v>
      </c>
      <c r="K65" s="28">
        <f t="shared" si="9"/>
        <v>0</v>
      </c>
    </row>
    <row r="66" spans="1:11" ht="15" customHeight="1">
      <c r="A66" s="117" t="s">
        <v>663</v>
      </c>
      <c r="B66" s="118"/>
      <c r="C66" s="119"/>
      <c r="D66" s="119"/>
      <c r="E66" s="119"/>
      <c r="F66" s="119"/>
      <c r="G66" s="119"/>
      <c r="H66" s="119"/>
      <c r="I66" s="119"/>
      <c r="J66" s="119"/>
      <c r="K66" s="119"/>
    </row>
    <row r="67" spans="1:11" ht="15.75">
      <c r="A67" s="107" t="s">
        <v>599</v>
      </c>
      <c r="B67" s="102" t="s">
        <v>418</v>
      </c>
      <c r="C67" s="152">
        <f>C19+C33+C44+C48+C55+C61+C65</f>
        <v>0</v>
      </c>
      <c r="D67" s="152">
        <v>2059</v>
      </c>
      <c r="E67" s="152">
        <v>2059</v>
      </c>
      <c r="F67" s="152">
        <f>F19+F33+F44+F48+F55+F61+F65</f>
        <v>0</v>
      </c>
      <c r="G67" s="152">
        <f>G19+G33+G44+G48+G55+G61+G65</f>
        <v>0</v>
      </c>
      <c r="H67" s="152">
        <f>H19+H33+H44+H48+H55+H61+H65</f>
        <v>0</v>
      </c>
      <c r="I67" s="152">
        <f>I19+I33+I44+I48+I55+I61+I65</f>
        <v>0</v>
      </c>
      <c r="J67" s="152">
        <v>2059</v>
      </c>
      <c r="K67" s="152">
        <v>2059</v>
      </c>
    </row>
    <row r="68" spans="1:11" ht="15.75">
      <c r="A68" s="109" t="s">
        <v>715</v>
      </c>
      <c r="B68" s="110"/>
      <c r="C68" s="111"/>
      <c r="D68" s="111"/>
      <c r="E68" s="111"/>
      <c r="F68" s="111"/>
      <c r="G68" s="111"/>
      <c r="H68" s="111"/>
      <c r="I68" s="111"/>
      <c r="J68" s="111"/>
      <c r="K68" s="111"/>
    </row>
    <row r="69" spans="1:11" ht="15.75">
      <c r="A69" s="109" t="s">
        <v>716</v>
      </c>
      <c r="B69" s="110"/>
      <c r="C69" s="111"/>
      <c r="D69" s="111"/>
      <c r="E69" s="111"/>
      <c r="F69" s="111"/>
      <c r="G69" s="111"/>
      <c r="H69" s="111"/>
      <c r="I69" s="111"/>
      <c r="J69" s="111"/>
      <c r="K69" s="111"/>
    </row>
    <row r="70" spans="1:11" ht="15">
      <c r="A70" s="36" t="s">
        <v>581</v>
      </c>
      <c r="B70" s="5" t="s">
        <v>419</v>
      </c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5">
      <c r="A71" s="13" t="s">
        <v>420</v>
      </c>
      <c r="B71" s="5" t="s">
        <v>421</v>
      </c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5">
      <c r="A72" s="36" t="s">
        <v>582</v>
      </c>
      <c r="B72" s="5" t="s">
        <v>422</v>
      </c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5">
      <c r="A73" s="15" t="s">
        <v>601</v>
      </c>
      <c r="B73" s="7" t="s">
        <v>423</v>
      </c>
      <c r="C73" s="28">
        <f aca="true" t="shared" si="10" ref="C73:K73">SUM(C70:C72)</f>
        <v>0</v>
      </c>
      <c r="D73" s="28">
        <f t="shared" si="10"/>
        <v>0</v>
      </c>
      <c r="E73" s="28">
        <f t="shared" si="10"/>
        <v>0</v>
      </c>
      <c r="F73" s="28">
        <f t="shared" si="10"/>
        <v>0</v>
      </c>
      <c r="G73" s="28">
        <f t="shared" si="10"/>
        <v>0</v>
      </c>
      <c r="H73" s="28">
        <f t="shared" si="10"/>
        <v>0</v>
      </c>
      <c r="I73" s="28">
        <f t="shared" si="10"/>
        <v>0</v>
      </c>
      <c r="J73" s="28">
        <f t="shared" si="10"/>
        <v>0</v>
      </c>
      <c r="K73" s="28">
        <f t="shared" si="10"/>
        <v>0</v>
      </c>
    </row>
    <row r="74" spans="1:11" ht="15">
      <c r="A74" s="13" t="s">
        <v>583</v>
      </c>
      <c r="B74" s="5" t="s">
        <v>424</v>
      </c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5">
      <c r="A75" s="36" t="s">
        <v>425</v>
      </c>
      <c r="B75" s="5" t="s">
        <v>426</v>
      </c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5">
      <c r="A76" s="13" t="s">
        <v>584</v>
      </c>
      <c r="B76" s="5" t="s">
        <v>427</v>
      </c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5">
      <c r="A77" s="36" t="s">
        <v>428</v>
      </c>
      <c r="B77" s="5" t="s">
        <v>429</v>
      </c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5">
      <c r="A78" s="14" t="s">
        <v>602</v>
      </c>
      <c r="B78" s="7" t="s">
        <v>430</v>
      </c>
      <c r="C78" s="28">
        <f aca="true" t="shared" si="11" ref="C78:K78">SUM(C74:C77)</f>
        <v>0</v>
      </c>
      <c r="D78" s="28">
        <f t="shared" si="11"/>
        <v>0</v>
      </c>
      <c r="E78" s="28">
        <f t="shared" si="11"/>
        <v>0</v>
      </c>
      <c r="F78" s="28">
        <f t="shared" si="11"/>
        <v>0</v>
      </c>
      <c r="G78" s="28">
        <f t="shared" si="11"/>
        <v>0</v>
      </c>
      <c r="H78" s="28">
        <f t="shared" si="11"/>
        <v>0</v>
      </c>
      <c r="I78" s="28">
        <f t="shared" si="11"/>
        <v>0</v>
      </c>
      <c r="J78" s="28">
        <f t="shared" si="11"/>
        <v>0</v>
      </c>
      <c r="K78" s="28">
        <f t="shared" si="11"/>
        <v>0</v>
      </c>
    </row>
    <row r="79" spans="1:11" ht="15">
      <c r="A79" s="5" t="s">
        <v>713</v>
      </c>
      <c r="B79" s="5" t="s">
        <v>431</v>
      </c>
      <c r="C79" s="28">
        <v>4354</v>
      </c>
      <c r="D79" s="28">
        <v>43564</v>
      </c>
      <c r="E79" s="28">
        <v>4354</v>
      </c>
      <c r="F79" s="28"/>
      <c r="G79" s="28"/>
      <c r="H79" s="28"/>
      <c r="I79" s="28">
        <v>4354</v>
      </c>
      <c r="J79" s="28">
        <v>43564</v>
      </c>
      <c r="K79" s="28">
        <v>4354</v>
      </c>
    </row>
    <row r="80" spans="1:11" ht="15">
      <c r="A80" s="5" t="s">
        <v>714</v>
      </c>
      <c r="B80" s="5" t="s">
        <v>431</v>
      </c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5">
      <c r="A81" s="5" t="s">
        <v>711</v>
      </c>
      <c r="B81" s="5" t="s">
        <v>432</v>
      </c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5">
      <c r="A82" s="5" t="s">
        <v>712</v>
      </c>
      <c r="B82" s="5" t="s">
        <v>432</v>
      </c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5">
      <c r="A83" s="7" t="s">
        <v>603</v>
      </c>
      <c r="B83" s="7" t="s">
        <v>433</v>
      </c>
      <c r="C83" s="135">
        <f aca="true" t="shared" si="12" ref="C83:K83">SUM(C79:C82)</f>
        <v>4354</v>
      </c>
      <c r="D83" s="135">
        <f t="shared" si="12"/>
        <v>43564</v>
      </c>
      <c r="E83" s="135">
        <f t="shared" si="12"/>
        <v>4354</v>
      </c>
      <c r="F83" s="135">
        <f t="shared" si="12"/>
        <v>0</v>
      </c>
      <c r="G83" s="135">
        <f t="shared" si="12"/>
        <v>0</v>
      </c>
      <c r="H83" s="135">
        <f t="shared" si="12"/>
        <v>0</v>
      </c>
      <c r="I83" s="135">
        <f t="shared" si="12"/>
        <v>4354</v>
      </c>
      <c r="J83" s="135">
        <f t="shared" si="12"/>
        <v>43564</v>
      </c>
      <c r="K83" s="135">
        <f t="shared" si="12"/>
        <v>4354</v>
      </c>
    </row>
    <row r="84" spans="1:11" ht="15">
      <c r="A84" s="36" t="s">
        <v>434</v>
      </c>
      <c r="B84" s="5" t="s">
        <v>435</v>
      </c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5">
      <c r="A85" s="36" t="s">
        <v>436</v>
      </c>
      <c r="B85" s="5" t="s">
        <v>437</v>
      </c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5">
      <c r="A86" s="36" t="s">
        <v>438</v>
      </c>
      <c r="B86" s="5" t="s">
        <v>439</v>
      </c>
      <c r="C86" s="28">
        <v>91115</v>
      </c>
      <c r="D86" s="28">
        <v>94728</v>
      </c>
      <c r="E86" s="28">
        <v>94728</v>
      </c>
      <c r="F86" s="28"/>
      <c r="G86" s="28"/>
      <c r="H86" s="28"/>
      <c r="I86" s="28">
        <v>91115</v>
      </c>
      <c r="J86" s="28">
        <v>94728</v>
      </c>
      <c r="K86" s="28">
        <v>94728</v>
      </c>
    </row>
    <row r="87" spans="1:11" ht="15">
      <c r="A87" s="36" t="s">
        <v>440</v>
      </c>
      <c r="B87" s="5" t="s">
        <v>441</v>
      </c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5">
      <c r="A88" s="13" t="s">
        <v>585</v>
      </c>
      <c r="B88" s="5" t="s">
        <v>442</v>
      </c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5">
      <c r="A89" s="15" t="s">
        <v>604</v>
      </c>
      <c r="B89" s="7" t="s">
        <v>444</v>
      </c>
      <c r="C89" s="135">
        <v>95469</v>
      </c>
      <c r="D89" s="135">
        <v>99082</v>
      </c>
      <c r="E89" s="135">
        <v>99082</v>
      </c>
      <c r="F89" s="135">
        <f>SUM(F84:F88)</f>
        <v>0</v>
      </c>
      <c r="G89" s="135">
        <f>SUM(G84:G88)</f>
        <v>0</v>
      </c>
      <c r="H89" s="135">
        <f>SUM(H84:H88)</f>
        <v>0</v>
      </c>
      <c r="I89" s="135">
        <v>95469</v>
      </c>
      <c r="J89" s="135">
        <v>99082</v>
      </c>
      <c r="K89" s="135">
        <v>99082</v>
      </c>
    </row>
    <row r="90" spans="1:11" ht="15">
      <c r="A90" s="13" t="s">
        <v>445</v>
      </c>
      <c r="B90" s="5" t="s">
        <v>446</v>
      </c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5">
      <c r="A91" s="13" t="s">
        <v>447</v>
      </c>
      <c r="B91" s="5" t="s">
        <v>448</v>
      </c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5">
      <c r="A92" s="36" t="s">
        <v>449</v>
      </c>
      <c r="B92" s="5" t="s">
        <v>450</v>
      </c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5">
      <c r="A93" s="36" t="s">
        <v>586</v>
      </c>
      <c r="B93" s="5" t="s">
        <v>451</v>
      </c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5">
      <c r="A94" s="14" t="s">
        <v>605</v>
      </c>
      <c r="B94" s="7" t="s">
        <v>452</v>
      </c>
      <c r="C94" s="28">
        <f aca="true" t="shared" si="13" ref="C94:K94">SUM(C90:C93)</f>
        <v>0</v>
      </c>
      <c r="D94" s="28">
        <f t="shared" si="13"/>
        <v>0</v>
      </c>
      <c r="E94" s="28">
        <f t="shared" si="13"/>
        <v>0</v>
      </c>
      <c r="F94" s="28">
        <f t="shared" si="13"/>
        <v>0</v>
      </c>
      <c r="G94" s="28">
        <f t="shared" si="13"/>
        <v>0</v>
      </c>
      <c r="H94" s="28">
        <f t="shared" si="13"/>
        <v>0</v>
      </c>
      <c r="I94" s="28">
        <f t="shared" si="13"/>
        <v>0</v>
      </c>
      <c r="J94" s="28">
        <f t="shared" si="13"/>
        <v>0</v>
      </c>
      <c r="K94" s="28">
        <f t="shared" si="13"/>
        <v>0</v>
      </c>
    </row>
    <row r="95" spans="1:11" ht="15">
      <c r="A95" s="15" t="s">
        <v>453</v>
      </c>
      <c r="B95" s="7" t="s">
        <v>454</v>
      </c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5.75">
      <c r="A96" s="104" t="s">
        <v>606</v>
      </c>
      <c r="B96" s="105" t="s">
        <v>455</v>
      </c>
      <c r="C96" s="152">
        <f>C73+C78+C83+C89+C94</f>
        <v>99823</v>
      </c>
      <c r="D96" s="152">
        <v>99082</v>
      </c>
      <c r="E96" s="152">
        <v>99082</v>
      </c>
      <c r="F96" s="108">
        <f>F73+F78+F83+F89+F94</f>
        <v>0</v>
      </c>
      <c r="G96" s="108">
        <f>G73+G78+G83+G89+G94</f>
        <v>0</v>
      </c>
      <c r="H96" s="108">
        <f>H73+H78+H83+H89+H94</f>
        <v>0</v>
      </c>
      <c r="I96" s="152">
        <f>I73+I78+I83+I89+I94</f>
        <v>99823</v>
      </c>
      <c r="J96" s="152">
        <v>99082</v>
      </c>
      <c r="K96" s="152">
        <v>99082</v>
      </c>
    </row>
    <row r="97" spans="1:11" ht="15.75">
      <c r="A97" s="113" t="s">
        <v>588</v>
      </c>
      <c r="B97" s="116"/>
      <c r="C97" s="153">
        <v>99823</v>
      </c>
      <c r="D97" s="153">
        <v>101141</v>
      </c>
      <c r="E97" s="153">
        <v>101141</v>
      </c>
      <c r="F97" s="114"/>
      <c r="G97" s="114"/>
      <c r="H97" s="114"/>
      <c r="I97" s="153">
        <v>99823</v>
      </c>
      <c r="J97" s="153">
        <v>101141</v>
      </c>
      <c r="K97" s="153">
        <v>101141</v>
      </c>
    </row>
  </sheetData>
  <sheetProtection/>
  <mergeCells count="7">
    <mergeCell ref="A1:K1"/>
    <mergeCell ref="A2:K2"/>
    <mergeCell ref="A5:A6"/>
    <mergeCell ref="B5:B6"/>
    <mergeCell ref="C5:E5"/>
    <mergeCell ref="F5:H5"/>
    <mergeCell ref="I5:K5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FF00"/>
  </sheetPr>
  <dimension ref="A1:K97"/>
  <sheetViews>
    <sheetView view="pageBreakPreview" zoomScale="60" zoomScalePageLayoutView="0" workbookViewId="0" topLeftCell="A1">
      <selection activeCell="I3" sqref="I3"/>
    </sheetView>
  </sheetViews>
  <sheetFormatPr defaultColWidth="9.140625" defaultRowHeight="15"/>
  <cols>
    <col min="1" max="1" width="92.57421875" style="0" customWidth="1"/>
    <col min="3" max="3" width="11.00390625" style="0" customWidth="1"/>
    <col min="4" max="4" width="13.00390625" style="0" customWidth="1"/>
    <col min="5" max="5" width="11.7109375" style="0" customWidth="1"/>
    <col min="6" max="7" width="12.28125" style="0" customWidth="1"/>
    <col min="8" max="8" width="11.28125" style="0" customWidth="1"/>
    <col min="10" max="10" width="13.57421875" style="0" customWidth="1"/>
    <col min="11" max="11" width="11.28125" style="0" customWidth="1"/>
  </cols>
  <sheetData>
    <row r="1" spans="1:11" ht="24" customHeight="1">
      <c r="A1" s="177" t="s">
        <v>24</v>
      </c>
      <c r="B1" s="192"/>
      <c r="C1" s="192"/>
      <c r="D1" s="192"/>
      <c r="E1" s="192"/>
      <c r="F1" s="179"/>
      <c r="G1" s="180"/>
      <c r="H1" s="180"/>
      <c r="I1" s="180"/>
      <c r="J1" s="180"/>
      <c r="K1" s="180"/>
    </row>
    <row r="2" spans="1:11" ht="24" customHeight="1">
      <c r="A2" s="181" t="s">
        <v>633</v>
      </c>
      <c r="B2" s="178"/>
      <c r="C2" s="178"/>
      <c r="D2" s="178"/>
      <c r="E2" s="178"/>
      <c r="F2" s="179"/>
      <c r="G2" s="180"/>
      <c r="H2" s="180"/>
      <c r="I2" s="180"/>
      <c r="J2" s="180"/>
      <c r="K2" s="180"/>
    </row>
    <row r="3" spans="1:9" ht="18">
      <c r="A3" s="41"/>
      <c r="I3" t="s">
        <v>792</v>
      </c>
    </row>
    <row r="4" ht="15">
      <c r="A4" s="132" t="s">
        <v>764</v>
      </c>
    </row>
    <row r="5" spans="1:11" ht="30" customHeight="1">
      <c r="A5" s="187" t="s">
        <v>153</v>
      </c>
      <c r="B5" s="189" t="s">
        <v>154</v>
      </c>
      <c r="C5" s="195" t="s">
        <v>665</v>
      </c>
      <c r="D5" s="195"/>
      <c r="E5" s="195"/>
      <c r="F5" s="195" t="s">
        <v>666</v>
      </c>
      <c r="G5" s="195"/>
      <c r="H5" s="195"/>
      <c r="I5" s="185" t="s">
        <v>756</v>
      </c>
      <c r="J5" s="185"/>
      <c r="K5" s="185"/>
    </row>
    <row r="6" spans="1:11" ht="26.25" customHeight="1">
      <c r="A6" s="193"/>
      <c r="B6" s="194"/>
      <c r="C6" s="3" t="s">
        <v>759</v>
      </c>
      <c r="D6" s="3" t="s">
        <v>22</v>
      </c>
      <c r="E6" s="81" t="s">
        <v>23</v>
      </c>
      <c r="F6" s="3" t="s">
        <v>759</v>
      </c>
      <c r="G6" s="3" t="s">
        <v>22</v>
      </c>
      <c r="H6" s="81" t="s">
        <v>23</v>
      </c>
      <c r="I6" s="3" t="s">
        <v>759</v>
      </c>
      <c r="J6" s="3" t="s">
        <v>22</v>
      </c>
      <c r="K6" s="81" t="s">
        <v>23</v>
      </c>
    </row>
    <row r="7" spans="1:11" ht="15" customHeight="1">
      <c r="A7" s="32" t="s">
        <v>333</v>
      </c>
      <c r="B7" s="6" t="s">
        <v>334</v>
      </c>
      <c r="C7" s="28"/>
      <c r="D7" s="28"/>
      <c r="E7" s="28"/>
      <c r="F7" s="28"/>
      <c r="G7" s="28"/>
      <c r="H7" s="28"/>
      <c r="I7" s="28"/>
      <c r="J7" s="28"/>
      <c r="K7" s="28"/>
    </row>
    <row r="8" spans="1:11" ht="15" customHeight="1">
      <c r="A8" s="5" t="s">
        <v>335</v>
      </c>
      <c r="B8" s="6" t="s">
        <v>336</v>
      </c>
      <c r="C8" s="28"/>
      <c r="D8" s="28"/>
      <c r="E8" s="28"/>
      <c r="F8" s="28"/>
      <c r="G8" s="28"/>
      <c r="H8" s="28"/>
      <c r="I8" s="28"/>
      <c r="J8" s="28"/>
      <c r="K8" s="28"/>
    </row>
    <row r="9" spans="1:11" ht="15" customHeight="1">
      <c r="A9" s="5" t="s">
        <v>337</v>
      </c>
      <c r="B9" s="6" t="s">
        <v>338</v>
      </c>
      <c r="C9" s="28"/>
      <c r="D9" s="28"/>
      <c r="E9" s="28"/>
      <c r="F9" s="28"/>
      <c r="G9" s="28"/>
      <c r="H9" s="28"/>
      <c r="I9" s="28"/>
      <c r="J9" s="28"/>
      <c r="K9" s="28"/>
    </row>
    <row r="10" spans="1:11" ht="15" customHeight="1">
      <c r="A10" s="5" t="s">
        <v>339</v>
      </c>
      <c r="B10" s="6" t="s">
        <v>340</v>
      </c>
      <c r="C10" s="28"/>
      <c r="D10" s="28"/>
      <c r="E10" s="28"/>
      <c r="F10" s="28"/>
      <c r="G10" s="28"/>
      <c r="H10" s="28"/>
      <c r="I10" s="28"/>
      <c r="J10" s="28"/>
      <c r="K10" s="28"/>
    </row>
    <row r="11" spans="1:11" ht="15" customHeight="1">
      <c r="A11" s="5" t="s">
        <v>341</v>
      </c>
      <c r="B11" s="6" t="s">
        <v>342</v>
      </c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15" customHeight="1">
      <c r="A12" s="5" t="s">
        <v>343</v>
      </c>
      <c r="B12" s="6" t="s">
        <v>344</v>
      </c>
      <c r="C12" s="28"/>
      <c r="D12" s="28"/>
      <c r="E12" s="28"/>
      <c r="F12" s="28"/>
      <c r="G12" s="28"/>
      <c r="H12" s="28"/>
      <c r="I12" s="28"/>
      <c r="J12" s="28"/>
      <c r="K12" s="28"/>
    </row>
    <row r="13" spans="1:11" ht="15" customHeight="1">
      <c r="A13" s="7" t="s">
        <v>590</v>
      </c>
      <c r="B13" s="8" t="s">
        <v>345</v>
      </c>
      <c r="C13" s="28">
        <f>SUM(C7:C12)</f>
        <v>0</v>
      </c>
      <c r="D13" s="28">
        <f aca="true" t="shared" si="0" ref="D13:K13">SUM(D7:D12)</f>
        <v>0</v>
      </c>
      <c r="E13" s="28">
        <f t="shared" si="0"/>
        <v>0</v>
      </c>
      <c r="F13" s="28">
        <f t="shared" si="0"/>
        <v>0</v>
      </c>
      <c r="G13" s="28">
        <f t="shared" si="0"/>
        <v>0</v>
      </c>
      <c r="H13" s="28">
        <f t="shared" si="0"/>
        <v>0</v>
      </c>
      <c r="I13" s="28">
        <f t="shared" si="0"/>
        <v>0</v>
      </c>
      <c r="J13" s="28">
        <f t="shared" si="0"/>
        <v>0</v>
      </c>
      <c r="K13" s="28">
        <f t="shared" si="0"/>
        <v>0</v>
      </c>
    </row>
    <row r="14" spans="1:11" ht="15" customHeight="1">
      <c r="A14" s="5" t="s">
        <v>346</v>
      </c>
      <c r="B14" s="6" t="s">
        <v>347</v>
      </c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5" customHeight="1">
      <c r="A15" s="5" t="s">
        <v>348</v>
      </c>
      <c r="B15" s="6" t="s">
        <v>349</v>
      </c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15" customHeight="1">
      <c r="A16" s="5" t="s">
        <v>552</v>
      </c>
      <c r="B16" s="6" t="s">
        <v>350</v>
      </c>
      <c r="C16" s="28"/>
      <c r="D16" s="28"/>
      <c r="E16" s="28"/>
      <c r="F16" s="28"/>
      <c r="G16" s="28"/>
      <c r="H16" s="28"/>
      <c r="I16" s="28"/>
      <c r="J16" s="28"/>
      <c r="K16" s="28"/>
    </row>
    <row r="17" spans="1:11" ht="15" customHeight="1">
      <c r="A17" s="5" t="s">
        <v>553</v>
      </c>
      <c r="B17" s="6" t="s">
        <v>351</v>
      </c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15" customHeight="1">
      <c r="A18" s="5" t="s">
        <v>554</v>
      </c>
      <c r="B18" s="6" t="s">
        <v>352</v>
      </c>
      <c r="C18" s="28"/>
      <c r="D18" s="28"/>
      <c r="E18" s="28"/>
      <c r="F18" s="28"/>
      <c r="G18" s="28"/>
      <c r="H18" s="28"/>
      <c r="I18" s="28"/>
      <c r="J18" s="28"/>
      <c r="K18" s="28"/>
    </row>
    <row r="19" spans="1:11" ht="15" customHeight="1">
      <c r="A19" s="38" t="s">
        <v>591</v>
      </c>
      <c r="B19" s="43" t="s">
        <v>353</v>
      </c>
      <c r="C19" s="28">
        <f>SUM(C14:C18)</f>
        <v>0</v>
      </c>
      <c r="D19" s="28">
        <f aca="true" t="shared" si="1" ref="D19:K19">SUM(D14:D18)</f>
        <v>0</v>
      </c>
      <c r="E19" s="28">
        <f t="shared" si="1"/>
        <v>0</v>
      </c>
      <c r="F19" s="28">
        <f t="shared" si="1"/>
        <v>0</v>
      </c>
      <c r="G19" s="28">
        <f t="shared" si="1"/>
        <v>0</v>
      </c>
      <c r="H19" s="28">
        <f t="shared" si="1"/>
        <v>0</v>
      </c>
      <c r="I19" s="28">
        <f t="shared" si="1"/>
        <v>0</v>
      </c>
      <c r="J19" s="28">
        <f t="shared" si="1"/>
        <v>0</v>
      </c>
      <c r="K19" s="28">
        <f t="shared" si="1"/>
        <v>0</v>
      </c>
    </row>
    <row r="20" spans="1:11" ht="15" customHeight="1">
      <c r="A20" s="5" t="s">
        <v>558</v>
      </c>
      <c r="B20" s="6" t="s">
        <v>362</v>
      </c>
      <c r="C20" s="28"/>
      <c r="D20" s="28"/>
      <c r="E20" s="28"/>
      <c r="F20" s="28"/>
      <c r="G20" s="28"/>
      <c r="H20" s="28"/>
      <c r="I20" s="28"/>
      <c r="J20" s="28"/>
      <c r="K20" s="28"/>
    </row>
    <row r="21" spans="1:11" ht="15" customHeight="1">
      <c r="A21" s="5" t="s">
        <v>559</v>
      </c>
      <c r="B21" s="6" t="s">
        <v>363</v>
      </c>
      <c r="C21" s="28"/>
      <c r="D21" s="28"/>
      <c r="E21" s="28"/>
      <c r="F21" s="28"/>
      <c r="G21" s="28"/>
      <c r="H21" s="28"/>
      <c r="I21" s="28"/>
      <c r="J21" s="28"/>
      <c r="K21" s="28"/>
    </row>
    <row r="22" spans="1:11" ht="15" customHeight="1">
      <c r="A22" s="7" t="s">
        <v>593</v>
      </c>
      <c r="B22" s="8" t="s">
        <v>364</v>
      </c>
      <c r="C22" s="28">
        <f>SUM(C20:C21)</f>
        <v>0</v>
      </c>
      <c r="D22" s="28">
        <f aca="true" t="shared" si="2" ref="D22:K22">SUM(D20:D21)</f>
        <v>0</v>
      </c>
      <c r="E22" s="28">
        <f t="shared" si="2"/>
        <v>0</v>
      </c>
      <c r="F22" s="28">
        <f t="shared" si="2"/>
        <v>0</v>
      </c>
      <c r="G22" s="28">
        <f t="shared" si="2"/>
        <v>0</v>
      </c>
      <c r="H22" s="28">
        <f t="shared" si="2"/>
        <v>0</v>
      </c>
      <c r="I22" s="28">
        <f t="shared" si="2"/>
        <v>0</v>
      </c>
      <c r="J22" s="28">
        <f t="shared" si="2"/>
        <v>0</v>
      </c>
      <c r="K22" s="28">
        <f t="shared" si="2"/>
        <v>0</v>
      </c>
    </row>
    <row r="23" spans="1:11" ht="15" customHeight="1">
      <c r="A23" s="5" t="s">
        <v>560</v>
      </c>
      <c r="B23" s="6" t="s">
        <v>365</v>
      </c>
      <c r="C23" s="28"/>
      <c r="D23" s="28"/>
      <c r="E23" s="28"/>
      <c r="F23" s="28"/>
      <c r="G23" s="28"/>
      <c r="H23" s="28"/>
      <c r="I23" s="28"/>
      <c r="J23" s="28"/>
      <c r="K23" s="28"/>
    </row>
    <row r="24" spans="1:11" ht="15" customHeight="1">
      <c r="A24" s="5" t="s">
        <v>561</v>
      </c>
      <c r="B24" s="6" t="s">
        <v>366</v>
      </c>
      <c r="C24" s="28"/>
      <c r="D24" s="28"/>
      <c r="E24" s="28"/>
      <c r="F24" s="28"/>
      <c r="G24" s="28"/>
      <c r="H24" s="28"/>
      <c r="I24" s="28"/>
      <c r="J24" s="28"/>
      <c r="K24" s="28"/>
    </row>
    <row r="25" spans="1:11" ht="15" customHeight="1">
      <c r="A25" s="5" t="s">
        <v>562</v>
      </c>
      <c r="B25" s="6" t="s">
        <v>367</v>
      </c>
      <c r="C25" s="28"/>
      <c r="D25" s="28"/>
      <c r="E25" s="28"/>
      <c r="F25" s="28"/>
      <c r="G25" s="28"/>
      <c r="H25" s="28"/>
      <c r="I25" s="28"/>
      <c r="J25" s="28"/>
      <c r="K25" s="28"/>
    </row>
    <row r="26" spans="1:11" ht="15" customHeight="1">
      <c r="A26" s="5" t="s">
        <v>563</v>
      </c>
      <c r="B26" s="6" t="s">
        <v>368</v>
      </c>
      <c r="C26" s="28"/>
      <c r="D26" s="28"/>
      <c r="E26" s="28"/>
      <c r="F26" s="28"/>
      <c r="G26" s="28"/>
      <c r="H26" s="28"/>
      <c r="I26" s="28"/>
      <c r="J26" s="28"/>
      <c r="K26" s="28"/>
    </row>
    <row r="27" spans="1:11" ht="15" customHeight="1">
      <c r="A27" s="5" t="s">
        <v>564</v>
      </c>
      <c r="B27" s="6" t="s">
        <v>371</v>
      </c>
      <c r="C27" s="28"/>
      <c r="D27" s="28"/>
      <c r="E27" s="28"/>
      <c r="F27" s="28"/>
      <c r="G27" s="28"/>
      <c r="H27" s="28"/>
      <c r="I27" s="28"/>
      <c r="J27" s="28"/>
      <c r="K27" s="28"/>
    </row>
    <row r="28" spans="1:11" ht="15" customHeight="1">
      <c r="A28" s="5" t="s">
        <v>372</v>
      </c>
      <c r="B28" s="6" t="s">
        <v>373</v>
      </c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15" customHeight="1">
      <c r="A29" s="5" t="s">
        <v>565</v>
      </c>
      <c r="B29" s="6" t="s">
        <v>374</v>
      </c>
      <c r="C29" s="28"/>
      <c r="D29" s="28"/>
      <c r="E29" s="28"/>
      <c r="F29" s="28"/>
      <c r="G29" s="28"/>
      <c r="H29" s="28"/>
      <c r="I29" s="28"/>
      <c r="J29" s="28"/>
      <c r="K29" s="28"/>
    </row>
    <row r="30" spans="1:11" ht="15" customHeight="1">
      <c r="A30" s="5" t="s">
        <v>566</v>
      </c>
      <c r="B30" s="6" t="s">
        <v>379</v>
      </c>
      <c r="C30" s="28"/>
      <c r="D30" s="28"/>
      <c r="E30" s="28"/>
      <c r="F30" s="28"/>
      <c r="G30" s="28"/>
      <c r="H30" s="28"/>
      <c r="I30" s="28"/>
      <c r="J30" s="28"/>
      <c r="K30" s="28"/>
    </row>
    <row r="31" spans="1:11" ht="15" customHeight="1">
      <c r="A31" s="7" t="s">
        <v>594</v>
      </c>
      <c r="B31" s="8" t="s">
        <v>382</v>
      </c>
      <c r="C31" s="28">
        <f>SUM(C26:C30)</f>
        <v>0</v>
      </c>
      <c r="D31" s="28">
        <f aca="true" t="shared" si="3" ref="D31:K31">SUM(D26:D30)</f>
        <v>0</v>
      </c>
      <c r="E31" s="28">
        <f t="shared" si="3"/>
        <v>0</v>
      </c>
      <c r="F31" s="28">
        <f t="shared" si="3"/>
        <v>0</v>
      </c>
      <c r="G31" s="28">
        <f t="shared" si="3"/>
        <v>0</v>
      </c>
      <c r="H31" s="28">
        <f t="shared" si="3"/>
        <v>0</v>
      </c>
      <c r="I31" s="28">
        <f t="shared" si="3"/>
        <v>0</v>
      </c>
      <c r="J31" s="28">
        <f t="shared" si="3"/>
        <v>0</v>
      </c>
      <c r="K31" s="28">
        <f t="shared" si="3"/>
        <v>0</v>
      </c>
    </row>
    <row r="32" spans="1:11" ht="15" customHeight="1">
      <c r="A32" s="5" t="s">
        <v>567</v>
      </c>
      <c r="B32" s="6" t="s">
        <v>383</v>
      </c>
      <c r="C32" s="28"/>
      <c r="D32" s="28"/>
      <c r="E32" s="28"/>
      <c r="F32" s="28"/>
      <c r="G32" s="28"/>
      <c r="H32" s="28"/>
      <c r="I32" s="28"/>
      <c r="J32" s="28"/>
      <c r="K32" s="28"/>
    </row>
    <row r="33" spans="1:11" ht="15" customHeight="1">
      <c r="A33" s="38" t="s">
        <v>595</v>
      </c>
      <c r="B33" s="43" t="s">
        <v>384</v>
      </c>
      <c r="C33" s="28">
        <f>SUM(C32)</f>
        <v>0</v>
      </c>
      <c r="D33" s="28">
        <f aca="true" t="shared" si="4" ref="D33:K33">SUM(D32)</f>
        <v>0</v>
      </c>
      <c r="E33" s="28">
        <f t="shared" si="4"/>
        <v>0</v>
      </c>
      <c r="F33" s="28">
        <f t="shared" si="4"/>
        <v>0</v>
      </c>
      <c r="G33" s="28">
        <f t="shared" si="4"/>
        <v>0</v>
      </c>
      <c r="H33" s="28">
        <f t="shared" si="4"/>
        <v>0</v>
      </c>
      <c r="I33" s="28">
        <f t="shared" si="4"/>
        <v>0</v>
      </c>
      <c r="J33" s="28">
        <f t="shared" si="4"/>
        <v>0</v>
      </c>
      <c r="K33" s="28">
        <f t="shared" si="4"/>
        <v>0</v>
      </c>
    </row>
    <row r="34" spans="1:11" ht="15" customHeight="1">
      <c r="A34" s="13" t="s">
        <v>385</v>
      </c>
      <c r="B34" s="6" t="s">
        <v>386</v>
      </c>
      <c r="C34" s="28"/>
      <c r="D34" s="28"/>
      <c r="E34" s="28"/>
      <c r="F34" s="28"/>
      <c r="G34" s="28"/>
      <c r="H34" s="28"/>
      <c r="I34" s="28"/>
      <c r="J34" s="28"/>
      <c r="K34" s="28"/>
    </row>
    <row r="35" spans="1:11" ht="15" customHeight="1">
      <c r="A35" s="13" t="s">
        <v>568</v>
      </c>
      <c r="B35" s="6" t="s">
        <v>387</v>
      </c>
      <c r="C35" s="28"/>
      <c r="D35" s="28"/>
      <c r="E35" s="28"/>
      <c r="F35" s="28"/>
      <c r="G35" s="28"/>
      <c r="H35" s="28"/>
      <c r="I35" s="28"/>
      <c r="J35" s="28"/>
      <c r="K35" s="28"/>
    </row>
    <row r="36" spans="1:11" ht="15" customHeight="1">
      <c r="A36" s="13" t="s">
        <v>569</v>
      </c>
      <c r="B36" s="6" t="s">
        <v>388</v>
      </c>
      <c r="C36" s="28"/>
      <c r="D36" s="28"/>
      <c r="E36" s="28"/>
      <c r="F36" s="28"/>
      <c r="G36" s="28"/>
      <c r="H36" s="28"/>
      <c r="I36" s="28"/>
      <c r="J36" s="28"/>
      <c r="K36" s="28"/>
    </row>
    <row r="37" spans="1:11" ht="15" customHeight="1">
      <c r="A37" s="13" t="s">
        <v>570</v>
      </c>
      <c r="B37" s="6" t="s">
        <v>389</v>
      </c>
      <c r="C37" s="28"/>
      <c r="D37" s="28"/>
      <c r="E37" s="28"/>
      <c r="F37" s="28"/>
      <c r="G37" s="28"/>
      <c r="H37" s="28"/>
      <c r="I37" s="28"/>
      <c r="J37" s="28"/>
      <c r="K37" s="28"/>
    </row>
    <row r="38" spans="1:11" ht="15" customHeight="1">
      <c r="A38" s="13" t="s">
        <v>390</v>
      </c>
      <c r="B38" s="6" t="s">
        <v>391</v>
      </c>
      <c r="C38" s="28"/>
      <c r="D38" s="28"/>
      <c r="E38" s="28"/>
      <c r="F38" s="28"/>
      <c r="G38" s="28"/>
      <c r="H38" s="28"/>
      <c r="I38" s="28"/>
      <c r="J38" s="28"/>
      <c r="K38" s="28"/>
    </row>
    <row r="39" spans="1:11" ht="15" customHeight="1">
      <c r="A39" s="13" t="s">
        <v>392</v>
      </c>
      <c r="B39" s="6" t="s">
        <v>393</v>
      </c>
      <c r="C39" s="28"/>
      <c r="D39" s="28"/>
      <c r="E39" s="28"/>
      <c r="F39" s="28"/>
      <c r="G39" s="28"/>
      <c r="H39" s="28"/>
      <c r="I39" s="28"/>
      <c r="J39" s="28"/>
      <c r="K39" s="28"/>
    </row>
    <row r="40" spans="1:11" ht="15" customHeight="1">
      <c r="A40" s="13" t="s">
        <v>394</v>
      </c>
      <c r="B40" s="6" t="s">
        <v>395</v>
      </c>
      <c r="C40" s="28"/>
      <c r="D40" s="28"/>
      <c r="E40" s="28"/>
      <c r="F40" s="28"/>
      <c r="G40" s="28"/>
      <c r="H40" s="28"/>
      <c r="I40" s="28"/>
      <c r="J40" s="28"/>
      <c r="K40" s="28"/>
    </row>
    <row r="41" spans="1:11" ht="15" customHeight="1">
      <c r="A41" s="13" t="s">
        <v>571</v>
      </c>
      <c r="B41" s="6" t="s">
        <v>396</v>
      </c>
      <c r="C41" s="28"/>
      <c r="D41" s="28"/>
      <c r="E41" s="28"/>
      <c r="F41" s="28"/>
      <c r="G41" s="28"/>
      <c r="H41" s="28"/>
      <c r="I41" s="28"/>
      <c r="J41" s="28"/>
      <c r="K41" s="28"/>
    </row>
    <row r="42" spans="1:11" ht="15" customHeight="1">
      <c r="A42" s="13" t="s">
        <v>572</v>
      </c>
      <c r="B42" s="6" t="s">
        <v>397</v>
      </c>
      <c r="C42" s="28"/>
      <c r="D42" s="28"/>
      <c r="E42" s="28"/>
      <c r="F42" s="28"/>
      <c r="G42" s="28"/>
      <c r="H42" s="28"/>
      <c r="I42" s="28"/>
      <c r="J42" s="28"/>
      <c r="K42" s="28"/>
    </row>
    <row r="43" spans="1:11" ht="15" customHeight="1">
      <c r="A43" s="13" t="s">
        <v>573</v>
      </c>
      <c r="B43" s="6" t="s">
        <v>398</v>
      </c>
      <c r="C43" s="28"/>
      <c r="D43" s="28"/>
      <c r="E43" s="28">
        <v>32</v>
      </c>
      <c r="F43" s="28"/>
      <c r="G43" s="28"/>
      <c r="H43" s="28"/>
      <c r="I43" s="28"/>
      <c r="J43" s="28"/>
      <c r="K43" s="28">
        <v>32</v>
      </c>
    </row>
    <row r="44" spans="1:11" ht="15" customHeight="1">
      <c r="A44" s="42" t="s">
        <v>596</v>
      </c>
      <c r="B44" s="43" t="s">
        <v>399</v>
      </c>
      <c r="C44" s="135">
        <f aca="true" t="shared" si="5" ref="C44:K44">SUM(C34:C43)</f>
        <v>0</v>
      </c>
      <c r="D44" s="135">
        <f t="shared" si="5"/>
        <v>0</v>
      </c>
      <c r="E44" s="135">
        <f t="shared" si="5"/>
        <v>32</v>
      </c>
      <c r="F44" s="135">
        <f t="shared" si="5"/>
        <v>0</v>
      </c>
      <c r="G44" s="135">
        <f t="shared" si="5"/>
        <v>0</v>
      </c>
      <c r="H44" s="135">
        <f t="shared" si="5"/>
        <v>0</v>
      </c>
      <c r="I44" s="135">
        <f t="shared" si="5"/>
        <v>0</v>
      </c>
      <c r="J44" s="135">
        <f t="shared" si="5"/>
        <v>0</v>
      </c>
      <c r="K44" s="135">
        <f t="shared" si="5"/>
        <v>32</v>
      </c>
    </row>
    <row r="45" spans="1:11" ht="15" customHeight="1">
      <c r="A45" s="13" t="s">
        <v>408</v>
      </c>
      <c r="B45" s="6" t="s">
        <v>409</v>
      </c>
      <c r="C45" s="135"/>
      <c r="D45" s="135"/>
      <c r="E45" s="135"/>
      <c r="F45" s="135"/>
      <c r="G45" s="135"/>
      <c r="H45" s="135"/>
      <c r="I45" s="135"/>
      <c r="J45" s="135"/>
      <c r="K45" s="135"/>
    </row>
    <row r="46" spans="1:11" ht="15" customHeight="1">
      <c r="A46" s="5" t="s">
        <v>577</v>
      </c>
      <c r="B46" s="6" t="s">
        <v>410</v>
      </c>
      <c r="C46" s="28"/>
      <c r="D46" s="28"/>
      <c r="E46" s="28"/>
      <c r="F46" s="28"/>
      <c r="G46" s="28"/>
      <c r="H46" s="28"/>
      <c r="I46" s="28"/>
      <c r="J46" s="28"/>
      <c r="K46" s="28"/>
    </row>
    <row r="47" spans="1:11" ht="15" customHeight="1">
      <c r="A47" s="13" t="s">
        <v>578</v>
      </c>
      <c r="B47" s="6" t="s">
        <v>411</v>
      </c>
      <c r="C47" s="28"/>
      <c r="D47" s="28"/>
      <c r="E47" s="28"/>
      <c r="F47" s="28"/>
      <c r="G47" s="28"/>
      <c r="H47" s="28"/>
      <c r="I47" s="28"/>
      <c r="J47" s="28"/>
      <c r="K47" s="28"/>
    </row>
    <row r="48" spans="1:11" ht="15" customHeight="1">
      <c r="A48" s="38" t="s">
        <v>598</v>
      </c>
      <c r="B48" s="43" t="s">
        <v>412</v>
      </c>
      <c r="C48" s="28">
        <f aca="true" t="shared" si="6" ref="C48:K48">SUM(C45:C47)</f>
        <v>0</v>
      </c>
      <c r="D48" s="28">
        <f t="shared" si="6"/>
        <v>0</v>
      </c>
      <c r="E48" s="28">
        <f t="shared" si="6"/>
        <v>0</v>
      </c>
      <c r="F48" s="28">
        <f t="shared" si="6"/>
        <v>0</v>
      </c>
      <c r="G48" s="28">
        <f t="shared" si="6"/>
        <v>0</v>
      </c>
      <c r="H48" s="28">
        <f t="shared" si="6"/>
        <v>0</v>
      </c>
      <c r="I48" s="28">
        <f t="shared" si="6"/>
        <v>0</v>
      </c>
      <c r="J48" s="28">
        <f t="shared" si="6"/>
        <v>0</v>
      </c>
      <c r="K48" s="28">
        <f t="shared" si="6"/>
        <v>0</v>
      </c>
    </row>
    <row r="49" spans="1:11" ht="15" customHeight="1">
      <c r="A49" s="117" t="s">
        <v>664</v>
      </c>
      <c r="B49" s="118"/>
      <c r="C49" s="119"/>
      <c r="D49" s="119"/>
      <c r="E49" s="119"/>
      <c r="F49" s="119"/>
      <c r="G49" s="119"/>
      <c r="H49" s="119"/>
      <c r="I49" s="119"/>
      <c r="J49" s="119"/>
      <c r="K49" s="119"/>
    </row>
    <row r="50" spans="1:11" ht="15" customHeight="1">
      <c r="A50" s="5" t="s">
        <v>354</v>
      </c>
      <c r="B50" s="6" t="s">
        <v>355</v>
      </c>
      <c r="C50" s="28"/>
      <c r="D50" s="28"/>
      <c r="E50" s="28"/>
      <c r="F50" s="28"/>
      <c r="G50" s="28"/>
      <c r="H50" s="28"/>
      <c r="I50" s="28"/>
      <c r="J50" s="28"/>
      <c r="K50" s="28"/>
    </row>
    <row r="51" spans="1:11" ht="15" customHeight="1">
      <c r="A51" s="5" t="s">
        <v>356</v>
      </c>
      <c r="B51" s="6" t="s">
        <v>357</v>
      </c>
      <c r="C51" s="28"/>
      <c r="D51" s="28"/>
      <c r="E51" s="28"/>
      <c r="F51" s="28"/>
      <c r="G51" s="28"/>
      <c r="H51" s="28"/>
      <c r="I51" s="28"/>
      <c r="J51" s="28"/>
      <c r="K51" s="28"/>
    </row>
    <row r="52" spans="1:11" ht="15" customHeight="1">
      <c r="A52" s="5" t="s">
        <v>555</v>
      </c>
      <c r="B52" s="6" t="s">
        <v>358</v>
      </c>
      <c r="C52" s="28"/>
      <c r="D52" s="28"/>
      <c r="E52" s="28"/>
      <c r="F52" s="28"/>
      <c r="G52" s="28"/>
      <c r="H52" s="28"/>
      <c r="I52" s="28"/>
      <c r="J52" s="28"/>
      <c r="K52" s="28"/>
    </row>
    <row r="53" spans="1:11" ht="15" customHeight="1">
      <c r="A53" s="5" t="s">
        <v>556</v>
      </c>
      <c r="B53" s="6" t="s">
        <v>359</v>
      </c>
      <c r="C53" s="28"/>
      <c r="D53" s="28"/>
      <c r="E53" s="28"/>
      <c r="F53" s="28"/>
      <c r="G53" s="28"/>
      <c r="H53" s="28"/>
      <c r="I53" s="28"/>
      <c r="J53" s="28"/>
      <c r="K53" s="28"/>
    </row>
    <row r="54" spans="1:11" ht="15" customHeight="1">
      <c r="A54" s="5" t="s">
        <v>557</v>
      </c>
      <c r="B54" s="6" t="s">
        <v>360</v>
      </c>
      <c r="C54" s="28"/>
      <c r="D54" s="28"/>
      <c r="E54" s="28"/>
      <c r="F54" s="28"/>
      <c r="G54" s="28"/>
      <c r="H54" s="28"/>
      <c r="I54" s="28"/>
      <c r="J54" s="28"/>
      <c r="K54" s="28"/>
    </row>
    <row r="55" spans="1:11" ht="15" customHeight="1">
      <c r="A55" s="38" t="s">
        <v>592</v>
      </c>
      <c r="B55" s="43" t="s">
        <v>361</v>
      </c>
      <c r="C55" s="28">
        <f aca="true" t="shared" si="7" ref="C55:K55">SUM(C50:C55)</f>
        <v>0</v>
      </c>
      <c r="D55" s="28">
        <f t="shared" si="7"/>
        <v>0</v>
      </c>
      <c r="E55" s="28">
        <f t="shared" si="7"/>
        <v>0</v>
      </c>
      <c r="F55" s="28">
        <f t="shared" si="7"/>
        <v>0</v>
      </c>
      <c r="G55" s="28">
        <f t="shared" si="7"/>
        <v>0</v>
      </c>
      <c r="H55" s="28">
        <f t="shared" si="7"/>
        <v>0</v>
      </c>
      <c r="I55" s="28">
        <f t="shared" si="7"/>
        <v>0</v>
      </c>
      <c r="J55" s="28">
        <f t="shared" si="7"/>
        <v>0</v>
      </c>
      <c r="K55" s="28">
        <f t="shared" si="7"/>
        <v>0</v>
      </c>
    </row>
    <row r="56" spans="1:11" ht="15" customHeight="1">
      <c r="A56" s="13" t="s">
        <v>574</v>
      </c>
      <c r="B56" s="6" t="s">
        <v>400</v>
      </c>
      <c r="C56" s="28"/>
      <c r="D56" s="28"/>
      <c r="E56" s="28"/>
      <c r="F56" s="28"/>
      <c r="G56" s="28"/>
      <c r="H56" s="28"/>
      <c r="I56" s="28"/>
      <c r="J56" s="28"/>
      <c r="K56" s="28"/>
    </row>
    <row r="57" spans="1:11" ht="15" customHeight="1">
      <c r="A57" s="13" t="s">
        <v>575</v>
      </c>
      <c r="B57" s="6" t="s">
        <v>401</v>
      </c>
      <c r="C57" s="28"/>
      <c r="D57" s="28"/>
      <c r="E57" s="28"/>
      <c r="F57" s="28"/>
      <c r="G57" s="28"/>
      <c r="H57" s="28"/>
      <c r="I57" s="28"/>
      <c r="J57" s="28"/>
      <c r="K57" s="28"/>
    </row>
    <row r="58" spans="1:11" ht="15" customHeight="1">
      <c r="A58" s="13" t="s">
        <v>402</v>
      </c>
      <c r="B58" s="6" t="s">
        <v>403</v>
      </c>
      <c r="C58" s="28"/>
      <c r="D58" s="28"/>
      <c r="E58" s="28"/>
      <c r="F58" s="28"/>
      <c r="G58" s="28"/>
      <c r="H58" s="28"/>
      <c r="I58" s="28"/>
      <c r="J58" s="28"/>
      <c r="K58" s="28"/>
    </row>
    <row r="59" spans="1:11" ht="15" customHeight="1">
      <c r="A59" s="13" t="s">
        <v>576</v>
      </c>
      <c r="B59" s="6" t="s">
        <v>404</v>
      </c>
      <c r="C59" s="28"/>
      <c r="D59" s="28"/>
      <c r="E59" s="28"/>
      <c r="F59" s="28"/>
      <c r="G59" s="28"/>
      <c r="H59" s="28"/>
      <c r="I59" s="28"/>
      <c r="J59" s="28"/>
      <c r="K59" s="28"/>
    </row>
    <row r="60" spans="1:11" ht="15" customHeight="1">
      <c r="A60" s="13" t="s">
        <v>405</v>
      </c>
      <c r="B60" s="6" t="s">
        <v>406</v>
      </c>
      <c r="C60" s="28"/>
      <c r="D60" s="28"/>
      <c r="E60" s="28"/>
      <c r="F60" s="28"/>
      <c r="G60" s="28"/>
      <c r="H60" s="28"/>
      <c r="I60" s="28"/>
      <c r="J60" s="28"/>
      <c r="K60" s="28"/>
    </row>
    <row r="61" spans="1:11" ht="15" customHeight="1">
      <c r="A61" s="38" t="s">
        <v>597</v>
      </c>
      <c r="B61" s="43" t="s">
        <v>407</v>
      </c>
      <c r="C61" s="28">
        <f aca="true" t="shared" si="8" ref="C61:K61">SUM(C56:C60)</f>
        <v>0</v>
      </c>
      <c r="D61" s="28">
        <f t="shared" si="8"/>
        <v>0</v>
      </c>
      <c r="E61" s="28">
        <f t="shared" si="8"/>
        <v>0</v>
      </c>
      <c r="F61" s="28">
        <f t="shared" si="8"/>
        <v>0</v>
      </c>
      <c r="G61" s="28">
        <f t="shared" si="8"/>
        <v>0</v>
      </c>
      <c r="H61" s="28">
        <f t="shared" si="8"/>
        <v>0</v>
      </c>
      <c r="I61" s="28">
        <f t="shared" si="8"/>
        <v>0</v>
      </c>
      <c r="J61" s="28">
        <f t="shared" si="8"/>
        <v>0</v>
      </c>
      <c r="K61" s="28">
        <f t="shared" si="8"/>
        <v>0</v>
      </c>
    </row>
    <row r="62" spans="1:11" ht="15" customHeight="1">
      <c r="A62" s="13" t="s">
        <v>413</v>
      </c>
      <c r="B62" s="6" t="s">
        <v>414</v>
      </c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5" customHeight="1">
      <c r="A63" s="5" t="s">
        <v>579</v>
      </c>
      <c r="B63" s="6" t="s">
        <v>415</v>
      </c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5" customHeight="1">
      <c r="A64" s="13" t="s">
        <v>580</v>
      </c>
      <c r="B64" s="6" t="s">
        <v>416</v>
      </c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5" customHeight="1">
      <c r="A65" s="38" t="s">
        <v>600</v>
      </c>
      <c r="B65" s="43" t="s">
        <v>417</v>
      </c>
      <c r="C65" s="28">
        <f aca="true" t="shared" si="9" ref="C65:K65">SUM(C62:C64)</f>
        <v>0</v>
      </c>
      <c r="D65" s="28">
        <f t="shared" si="9"/>
        <v>0</v>
      </c>
      <c r="E65" s="28">
        <f t="shared" si="9"/>
        <v>0</v>
      </c>
      <c r="F65" s="28">
        <f t="shared" si="9"/>
        <v>0</v>
      </c>
      <c r="G65" s="28">
        <f t="shared" si="9"/>
        <v>0</v>
      </c>
      <c r="H65" s="28">
        <f t="shared" si="9"/>
        <v>0</v>
      </c>
      <c r="I65" s="28">
        <f t="shared" si="9"/>
        <v>0</v>
      </c>
      <c r="J65" s="28">
        <f t="shared" si="9"/>
        <v>0</v>
      </c>
      <c r="K65" s="28">
        <f t="shared" si="9"/>
        <v>0</v>
      </c>
    </row>
    <row r="66" spans="1:11" ht="15" customHeight="1">
      <c r="A66" s="117" t="s">
        <v>663</v>
      </c>
      <c r="B66" s="118"/>
      <c r="C66" s="119"/>
      <c r="D66" s="119"/>
      <c r="E66" s="119"/>
      <c r="F66" s="119"/>
      <c r="G66" s="119"/>
      <c r="H66" s="119"/>
      <c r="I66" s="119"/>
      <c r="J66" s="119"/>
      <c r="K66" s="119"/>
    </row>
    <row r="67" spans="1:11" ht="15.75">
      <c r="A67" s="107" t="s">
        <v>599</v>
      </c>
      <c r="B67" s="102" t="s">
        <v>418</v>
      </c>
      <c r="C67" s="108">
        <f>C19+C33+C44+C48+C55+C61+C65</f>
        <v>0</v>
      </c>
      <c r="D67" s="108">
        <f>D19+D33+D44+D48+D55+D61+D65</f>
        <v>0</v>
      </c>
      <c r="E67" s="152">
        <v>32</v>
      </c>
      <c r="F67" s="108">
        <f>F19+F33+F44+F48+F55+F61+F65</f>
        <v>0</v>
      </c>
      <c r="G67" s="108">
        <f>G19+G33+G44+G48+G55+G61+G65</f>
        <v>0</v>
      </c>
      <c r="H67" s="108">
        <f>H19+H33+H44+H48+H55+H61+H65</f>
        <v>0</v>
      </c>
      <c r="I67" s="108">
        <f>I19+I33+I44+I48+I55+I61+I65</f>
        <v>0</v>
      </c>
      <c r="J67" s="108">
        <f>J19+J33+J44+J48+J55+J61+J65</f>
        <v>0</v>
      </c>
      <c r="K67" s="152">
        <v>32</v>
      </c>
    </row>
    <row r="68" spans="1:11" ht="15.75">
      <c r="A68" s="109" t="s">
        <v>715</v>
      </c>
      <c r="B68" s="110"/>
      <c r="C68" s="111"/>
      <c r="D68" s="111"/>
      <c r="E68" s="111"/>
      <c r="F68" s="111"/>
      <c r="G68" s="111"/>
      <c r="H68" s="111"/>
      <c r="I68" s="111"/>
      <c r="J68" s="111"/>
      <c r="K68" s="111"/>
    </row>
    <row r="69" spans="1:11" ht="15.75">
      <c r="A69" s="109" t="s">
        <v>716</v>
      </c>
      <c r="B69" s="110"/>
      <c r="C69" s="111"/>
      <c r="D69" s="111"/>
      <c r="E69" s="111"/>
      <c r="F69" s="111"/>
      <c r="G69" s="111"/>
      <c r="H69" s="111"/>
      <c r="I69" s="111"/>
      <c r="J69" s="111"/>
      <c r="K69" s="111"/>
    </row>
    <row r="70" spans="1:11" ht="15">
      <c r="A70" s="36" t="s">
        <v>581</v>
      </c>
      <c r="B70" s="5" t="s">
        <v>419</v>
      </c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5">
      <c r="A71" s="13" t="s">
        <v>420</v>
      </c>
      <c r="B71" s="5" t="s">
        <v>421</v>
      </c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5">
      <c r="A72" s="36" t="s">
        <v>582</v>
      </c>
      <c r="B72" s="5" t="s">
        <v>422</v>
      </c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5">
      <c r="A73" s="15" t="s">
        <v>601</v>
      </c>
      <c r="B73" s="7" t="s">
        <v>423</v>
      </c>
      <c r="C73" s="28">
        <f aca="true" t="shared" si="10" ref="C73:K73">SUM(C70:C72)</f>
        <v>0</v>
      </c>
      <c r="D73" s="28">
        <f t="shared" si="10"/>
        <v>0</v>
      </c>
      <c r="E73" s="28">
        <f t="shared" si="10"/>
        <v>0</v>
      </c>
      <c r="F73" s="28">
        <f t="shared" si="10"/>
        <v>0</v>
      </c>
      <c r="G73" s="28">
        <f t="shared" si="10"/>
        <v>0</v>
      </c>
      <c r="H73" s="28">
        <f t="shared" si="10"/>
        <v>0</v>
      </c>
      <c r="I73" s="28">
        <f t="shared" si="10"/>
        <v>0</v>
      </c>
      <c r="J73" s="28">
        <f t="shared" si="10"/>
        <v>0</v>
      </c>
      <c r="K73" s="28">
        <f t="shared" si="10"/>
        <v>0</v>
      </c>
    </row>
    <row r="74" spans="1:11" ht="15">
      <c r="A74" s="13" t="s">
        <v>583</v>
      </c>
      <c r="B74" s="5" t="s">
        <v>424</v>
      </c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5">
      <c r="A75" s="36" t="s">
        <v>425</v>
      </c>
      <c r="B75" s="5" t="s">
        <v>426</v>
      </c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5">
      <c r="A76" s="13" t="s">
        <v>584</v>
      </c>
      <c r="B76" s="5" t="s">
        <v>427</v>
      </c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5">
      <c r="A77" s="36" t="s">
        <v>428</v>
      </c>
      <c r="B77" s="5" t="s">
        <v>429</v>
      </c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5">
      <c r="A78" s="14" t="s">
        <v>602</v>
      </c>
      <c r="B78" s="7" t="s">
        <v>430</v>
      </c>
      <c r="C78" s="28">
        <f aca="true" t="shared" si="11" ref="C78:K78">SUM(C74:C77)</f>
        <v>0</v>
      </c>
      <c r="D78" s="28">
        <f t="shared" si="11"/>
        <v>0</v>
      </c>
      <c r="E78" s="28">
        <f t="shared" si="11"/>
        <v>0</v>
      </c>
      <c r="F78" s="28">
        <f t="shared" si="11"/>
        <v>0</v>
      </c>
      <c r="G78" s="28">
        <f t="shared" si="11"/>
        <v>0</v>
      </c>
      <c r="H78" s="28">
        <f t="shared" si="11"/>
        <v>0</v>
      </c>
      <c r="I78" s="28">
        <f t="shared" si="11"/>
        <v>0</v>
      </c>
      <c r="J78" s="28">
        <f t="shared" si="11"/>
        <v>0</v>
      </c>
      <c r="K78" s="28">
        <f t="shared" si="11"/>
        <v>0</v>
      </c>
    </row>
    <row r="79" spans="1:11" ht="15">
      <c r="A79" s="5" t="s">
        <v>713</v>
      </c>
      <c r="B79" s="5" t="s">
        <v>431</v>
      </c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5">
      <c r="A80" s="5" t="s">
        <v>714</v>
      </c>
      <c r="B80" s="5" t="s">
        <v>431</v>
      </c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5">
      <c r="A81" s="5" t="s">
        <v>711</v>
      </c>
      <c r="B81" s="5" t="s">
        <v>432</v>
      </c>
      <c r="C81" s="28">
        <v>2058</v>
      </c>
      <c r="D81" s="28">
        <v>2058</v>
      </c>
      <c r="E81" s="28">
        <v>2058</v>
      </c>
      <c r="F81" s="28"/>
      <c r="G81" s="28"/>
      <c r="H81" s="28"/>
      <c r="I81" s="28">
        <v>2058</v>
      </c>
      <c r="J81" s="28">
        <v>2058</v>
      </c>
      <c r="K81" s="28">
        <v>2058</v>
      </c>
    </row>
    <row r="82" spans="1:11" ht="15">
      <c r="A82" s="5" t="s">
        <v>712</v>
      </c>
      <c r="B82" s="5" t="s">
        <v>432</v>
      </c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5">
      <c r="A83" s="7" t="s">
        <v>603</v>
      </c>
      <c r="B83" s="7" t="s">
        <v>433</v>
      </c>
      <c r="C83" s="135">
        <f aca="true" t="shared" si="12" ref="C83:K83">SUM(C79:C82)</f>
        <v>2058</v>
      </c>
      <c r="D83" s="135">
        <f t="shared" si="12"/>
        <v>2058</v>
      </c>
      <c r="E83" s="135">
        <f t="shared" si="12"/>
        <v>2058</v>
      </c>
      <c r="F83" s="135">
        <f t="shared" si="12"/>
        <v>0</v>
      </c>
      <c r="G83" s="135">
        <f t="shared" si="12"/>
        <v>0</v>
      </c>
      <c r="H83" s="135">
        <f t="shared" si="12"/>
        <v>0</v>
      </c>
      <c r="I83" s="135">
        <f t="shared" si="12"/>
        <v>2058</v>
      </c>
      <c r="J83" s="135">
        <f t="shared" si="12"/>
        <v>2058</v>
      </c>
      <c r="K83" s="135">
        <f t="shared" si="12"/>
        <v>2058</v>
      </c>
    </row>
    <row r="84" spans="1:11" ht="15">
      <c r="A84" s="36" t="s">
        <v>434</v>
      </c>
      <c r="B84" s="5" t="s">
        <v>435</v>
      </c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5">
      <c r="A85" s="36" t="s">
        <v>436</v>
      </c>
      <c r="B85" s="5" t="s">
        <v>437</v>
      </c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5">
      <c r="A86" s="36" t="s">
        <v>438</v>
      </c>
      <c r="B86" s="5" t="s">
        <v>439</v>
      </c>
      <c r="C86" s="28">
        <v>100316</v>
      </c>
      <c r="D86" s="28">
        <v>103682</v>
      </c>
      <c r="E86" s="28">
        <v>103682</v>
      </c>
      <c r="F86" s="28"/>
      <c r="G86" s="28"/>
      <c r="H86" s="28"/>
      <c r="I86" s="28">
        <v>100316</v>
      </c>
      <c r="J86" s="28">
        <v>103682</v>
      </c>
      <c r="K86" s="28">
        <v>103682</v>
      </c>
    </row>
    <row r="87" spans="1:11" ht="15">
      <c r="A87" s="36" t="s">
        <v>440</v>
      </c>
      <c r="B87" s="5" t="s">
        <v>441</v>
      </c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5">
      <c r="A88" s="13" t="s">
        <v>585</v>
      </c>
      <c r="B88" s="5" t="s">
        <v>442</v>
      </c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5">
      <c r="A89" s="15" t="s">
        <v>604</v>
      </c>
      <c r="B89" s="7" t="s">
        <v>444</v>
      </c>
      <c r="C89" s="135">
        <f aca="true" t="shared" si="13" ref="C89:K89">SUM(C84:C88)</f>
        <v>100316</v>
      </c>
      <c r="D89" s="135">
        <f t="shared" si="13"/>
        <v>103682</v>
      </c>
      <c r="E89" s="135">
        <f t="shared" si="13"/>
        <v>103682</v>
      </c>
      <c r="F89" s="135">
        <f t="shared" si="13"/>
        <v>0</v>
      </c>
      <c r="G89" s="135">
        <f t="shared" si="13"/>
        <v>0</v>
      </c>
      <c r="H89" s="135">
        <f t="shared" si="13"/>
        <v>0</v>
      </c>
      <c r="I89" s="135">
        <f t="shared" si="13"/>
        <v>100316</v>
      </c>
      <c r="J89" s="135">
        <f t="shared" si="13"/>
        <v>103682</v>
      </c>
      <c r="K89" s="135">
        <f t="shared" si="13"/>
        <v>103682</v>
      </c>
    </row>
    <row r="90" spans="1:11" ht="15">
      <c r="A90" s="13" t="s">
        <v>445</v>
      </c>
      <c r="B90" s="5" t="s">
        <v>446</v>
      </c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5">
      <c r="A91" s="13" t="s">
        <v>447</v>
      </c>
      <c r="B91" s="5" t="s">
        <v>448</v>
      </c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5">
      <c r="A92" s="36" t="s">
        <v>449</v>
      </c>
      <c r="B92" s="5" t="s">
        <v>450</v>
      </c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5">
      <c r="A93" s="36" t="s">
        <v>586</v>
      </c>
      <c r="B93" s="5" t="s">
        <v>451</v>
      </c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5">
      <c r="A94" s="14" t="s">
        <v>605</v>
      </c>
      <c r="B94" s="7" t="s">
        <v>452</v>
      </c>
      <c r="C94" s="28">
        <f aca="true" t="shared" si="14" ref="C94:K94">SUM(C90:C93)</f>
        <v>0</v>
      </c>
      <c r="D94" s="28">
        <f t="shared" si="14"/>
        <v>0</v>
      </c>
      <c r="E94" s="28">
        <f t="shared" si="14"/>
        <v>0</v>
      </c>
      <c r="F94" s="28">
        <f t="shared" si="14"/>
        <v>0</v>
      </c>
      <c r="G94" s="28">
        <f t="shared" si="14"/>
        <v>0</v>
      </c>
      <c r="H94" s="28">
        <f t="shared" si="14"/>
        <v>0</v>
      </c>
      <c r="I94" s="28">
        <f t="shared" si="14"/>
        <v>0</v>
      </c>
      <c r="J94" s="28">
        <f t="shared" si="14"/>
        <v>0</v>
      </c>
      <c r="K94" s="28">
        <f t="shared" si="14"/>
        <v>0</v>
      </c>
    </row>
    <row r="95" spans="1:11" ht="15">
      <c r="A95" s="15" t="s">
        <v>453</v>
      </c>
      <c r="B95" s="7" t="s">
        <v>454</v>
      </c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5.75">
      <c r="A96" s="104" t="s">
        <v>606</v>
      </c>
      <c r="B96" s="105" t="s">
        <v>455</v>
      </c>
      <c r="C96" s="152">
        <f aca="true" t="shared" si="15" ref="C96:K96">C73+C78+C83+C89+C94</f>
        <v>102374</v>
      </c>
      <c r="D96" s="152">
        <f t="shared" si="15"/>
        <v>105740</v>
      </c>
      <c r="E96" s="152">
        <f t="shared" si="15"/>
        <v>105740</v>
      </c>
      <c r="F96" s="108">
        <f t="shared" si="15"/>
        <v>0</v>
      </c>
      <c r="G96" s="108">
        <f t="shared" si="15"/>
        <v>0</v>
      </c>
      <c r="H96" s="108">
        <f t="shared" si="15"/>
        <v>0</v>
      </c>
      <c r="I96" s="152">
        <f t="shared" si="15"/>
        <v>102374</v>
      </c>
      <c r="J96" s="152">
        <f t="shared" si="15"/>
        <v>105740</v>
      </c>
      <c r="K96" s="152">
        <f t="shared" si="15"/>
        <v>105740</v>
      </c>
    </row>
    <row r="97" spans="1:11" ht="15.75">
      <c r="A97" s="113" t="s">
        <v>588</v>
      </c>
      <c r="B97" s="116"/>
      <c r="C97" s="153">
        <v>102374</v>
      </c>
      <c r="D97" s="153">
        <v>105740</v>
      </c>
      <c r="E97" s="153">
        <v>105772</v>
      </c>
      <c r="F97" s="114"/>
      <c r="G97" s="114"/>
      <c r="H97" s="114"/>
      <c r="I97" s="153">
        <v>102374</v>
      </c>
      <c r="J97" s="153">
        <v>105740</v>
      </c>
      <c r="K97" s="153">
        <v>105772</v>
      </c>
    </row>
  </sheetData>
  <sheetProtection/>
  <mergeCells count="7">
    <mergeCell ref="A1:K1"/>
    <mergeCell ref="A2:K2"/>
    <mergeCell ref="A5:A6"/>
    <mergeCell ref="B5:B6"/>
    <mergeCell ref="C5:E5"/>
    <mergeCell ref="F5:H5"/>
    <mergeCell ref="I5:K5"/>
  </mergeCells>
  <printOptions/>
  <pageMargins left="0.7" right="0.7" top="0.75" bottom="0.75" header="0.3" footer="0.3"/>
  <pageSetup horizontalDpi="600" verticalDpi="600" orientation="landscape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K97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92.57421875" style="0" customWidth="1"/>
    <col min="3" max="3" width="11.00390625" style="0" customWidth="1"/>
    <col min="4" max="4" width="13.00390625" style="0" customWidth="1"/>
    <col min="5" max="5" width="11.7109375" style="0" customWidth="1"/>
    <col min="6" max="7" width="12.28125" style="0" customWidth="1"/>
    <col min="8" max="8" width="11.28125" style="0" customWidth="1"/>
    <col min="9" max="9" width="11.421875" style="0" customWidth="1"/>
    <col min="10" max="10" width="13.57421875" style="0" customWidth="1"/>
    <col min="11" max="11" width="11.28125" style="0" customWidth="1"/>
  </cols>
  <sheetData>
    <row r="1" spans="1:11" ht="24" customHeight="1">
      <c r="A1" s="177" t="s">
        <v>24</v>
      </c>
      <c r="B1" s="192"/>
      <c r="C1" s="192"/>
      <c r="D1" s="192"/>
      <c r="E1" s="192"/>
      <c r="F1" s="179"/>
      <c r="G1" s="180"/>
      <c r="H1" s="180"/>
      <c r="I1" s="180"/>
      <c r="J1" s="180"/>
      <c r="K1" s="180"/>
    </row>
    <row r="2" spans="1:11" ht="24" customHeight="1">
      <c r="A2" s="181" t="s">
        <v>633</v>
      </c>
      <c r="B2" s="178"/>
      <c r="C2" s="178"/>
      <c r="D2" s="178"/>
      <c r="E2" s="178"/>
      <c r="F2" s="179"/>
      <c r="G2" s="180"/>
      <c r="H2" s="180"/>
      <c r="I2" s="180"/>
      <c r="J2" s="180"/>
      <c r="K2" s="180"/>
    </row>
    <row r="3" spans="1:9" ht="18">
      <c r="A3" s="41"/>
      <c r="I3" t="s">
        <v>793</v>
      </c>
    </row>
    <row r="4" ht="15">
      <c r="A4" s="82" t="s">
        <v>751</v>
      </c>
    </row>
    <row r="5" spans="1:11" ht="30" customHeight="1">
      <c r="A5" s="187" t="s">
        <v>153</v>
      </c>
      <c r="B5" s="189" t="s">
        <v>154</v>
      </c>
      <c r="C5" s="195" t="s">
        <v>665</v>
      </c>
      <c r="D5" s="195"/>
      <c r="E5" s="195"/>
      <c r="F5" s="195" t="s">
        <v>666</v>
      </c>
      <c r="G5" s="195"/>
      <c r="H5" s="195"/>
      <c r="I5" s="185" t="s">
        <v>756</v>
      </c>
      <c r="J5" s="185"/>
      <c r="K5" s="185"/>
    </row>
    <row r="6" spans="1:11" ht="26.25" customHeight="1">
      <c r="A6" s="193"/>
      <c r="B6" s="194"/>
      <c r="C6" s="3" t="s">
        <v>759</v>
      </c>
      <c r="D6" s="3" t="s">
        <v>22</v>
      </c>
      <c r="E6" s="81" t="s">
        <v>23</v>
      </c>
      <c r="F6" s="3" t="s">
        <v>759</v>
      </c>
      <c r="G6" s="3" t="s">
        <v>22</v>
      </c>
      <c r="H6" s="81" t="s">
        <v>23</v>
      </c>
      <c r="I6" s="3" t="s">
        <v>759</v>
      </c>
      <c r="J6" s="3" t="s">
        <v>22</v>
      </c>
      <c r="K6" s="81" t="s">
        <v>23</v>
      </c>
    </row>
    <row r="7" spans="1:11" ht="15" customHeight="1">
      <c r="A7" s="32" t="s">
        <v>333</v>
      </c>
      <c r="B7" s="6" t="s">
        <v>334</v>
      </c>
      <c r="C7" s="28">
        <v>249215</v>
      </c>
      <c r="D7" s="28">
        <v>143296</v>
      </c>
      <c r="E7" s="28">
        <v>143296</v>
      </c>
      <c r="F7" s="28"/>
      <c r="G7" s="28"/>
      <c r="H7" s="28"/>
      <c r="I7" s="28">
        <v>249215</v>
      </c>
      <c r="J7" s="28">
        <v>143296</v>
      </c>
      <c r="K7" s="28">
        <v>143296</v>
      </c>
    </row>
    <row r="8" spans="1:11" ht="15" customHeight="1">
      <c r="A8" s="5" t="s">
        <v>335</v>
      </c>
      <c r="B8" s="6" t="s">
        <v>336</v>
      </c>
      <c r="C8" s="28">
        <v>1920</v>
      </c>
      <c r="D8" s="28">
        <v>89384</v>
      </c>
      <c r="E8" s="28">
        <v>89384</v>
      </c>
      <c r="F8" s="28"/>
      <c r="G8" s="28"/>
      <c r="H8" s="28"/>
      <c r="I8" s="28">
        <v>1920</v>
      </c>
      <c r="J8" s="28">
        <v>89384</v>
      </c>
      <c r="K8" s="28">
        <v>89384</v>
      </c>
    </row>
    <row r="9" spans="1:11" ht="15" customHeight="1">
      <c r="A9" s="5" t="s">
        <v>337</v>
      </c>
      <c r="B9" s="6" t="s">
        <v>338</v>
      </c>
      <c r="C9" s="28">
        <v>4129</v>
      </c>
      <c r="D9" s="28">
        <v>26736</v>
      </c>
      <c r="E9" s="28">
        <v>26736</v>
      </c>
      <c r="F9" s="28"/>
      <c r="G9" s="28"/>
      <c r="H9" s="28"/>
      <c r="I9" s="28">
        <v>4129</v>
      </c>
      <c r="J9" s="28">
        <v>26736</v>
      </c>
      <c r="K9" s="28">
        <v>26736</v>
      </c>
    </row>
    <row r="10" spans="1:11" ht="15" customHeight="1">
      <c r="A10" s="5" t="s">
        <v>339</v>
      </c>
      <c r="B10" s="6" t="s">
        <v>340</v>
      </c>
      <c r="C10" s="28">
        <v>6499</v>
      </c>
      <c r="D10" s="28">
        <v>6499</v>
      </c>
      <c r="E10" s="28">
        <v>6499</v>
      </c>
      <c r="F10" s="28"/>
      <c r="G10" s="28"/>
      <c r="H10" s="28"/>
      <c r="I10" s="28">
        <v>6499</v>
      </c>
      <c r="J10" s="28">
        <v>6499</v>
      </c>
      <c r="K10" s="28">
        <v>6499</v>
      </c>
    </row>
    <row r="11" spans="1:11" ht="15" customHeight="1">
      <c r="A11" s="5" t="s">
        <v>341</v>
      </c>
      <c r="B11" s="6" t="s">
        <v>342</v>
      </c>
      <c r="C11" s="28"/>
      <c r="D11" s="28">
        <v>5001</v>
      </c>
      <c r="E11" s="28">
        <v>5001</v>
      </c>
      <c r="F11" s="28"/>
      <c r="G11" s="28"/>
      <c r="H11" s="28"/>
      <c r="I11" s="28"/>
      <c r="J11" s="28">
        <v>5001</v>
      </c>
      <c r="K11" s="28">
        <v>5001</v>
      </c>
    </row>
    <row r="12" spans="1:11" ht="15" customHeight="1">
      <c r="A12" s="5" t="s">
        <v>343</v>
      </c>
      <c r="B12" s="6" t="s">
        <v>344</v>
      </c>
      <c r="C12" s="28">
        <v>2677</v>
      </c>
      <c r="D12" s="28">
        <v>5018</v>
      </c>
      <c r="E12" s="28">
        <v>5018</v>
      </c>
      <c r="F12" s="28"/>
      <c r="G12" s="28"/>
      <c r="H12" s="28"/>
      <c r="I12" s="28">
        <v>2677</v>
      </c>
      <c r="J12" s="28">
        <v>5018</v>
      </c>
      <c r="K12" s="28">
        <v>5018</v>
      </c>
    </row>
    <row r="13" spans="1:11" ht="15" customHeight="1">
      <c r="A13" s="7" t="s">
        <v>590</v>
      </c>
      <c r="B13" s="8" t="s">
        <v>345</v>
      </c>
      <c r="C13" s="135">
        <f aca="true" t="shared" si="0" ref="C13:K13">SUM(C7:C12)</f>
        <v>264440</v>
      </c>
      <c r="D13" s="135">
        <f t="shared" si="0"/>
        <v>275934</v>
      </c>
      <c r="E13" s="135">
        <f t="shared" si="0"/>
        <v>275934</v>
      </c>
      <c r="F13" s="135">
        <f t="shared" si="0"/>
        <v>0</v>
      </c>
      <c r="G13" s="135">
        <f t="shared" si="0"/>
        <v>0</v>
      </c>
      <c r="H13" s="135">
        <f t="shared" si="0"/>
        <v>0</v>
      </c>
      <c r="I13" s="135">
        <f t="shared" si="0"/>
        <v>264440</v>
      </c>
      <c r="J13" s="135">
        <f t="shared" si="0"/>
        <v>275934</v>
      </c>
      <c r="K13" s="135">
        <f t="shared" si="0"/>
        <v>275934</v>
      </c>
    </row>
    <row r="14" spans="1:11" ht="15" customHeight="1">
      <c r="A14" s="5" t="s">
        <v>346</v>
      </c>
      <c r="B14" s="6" t="s">
        <v>347</v>
      </c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5" customHeight="1">
      <c r="A15" s="5" t="s">
        <v>348</v>
      </c>
      <c r="B15" s="6" t="s">
        <v>349</v>
      </c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15" customHeight="1">
      <c r="A16" s="5" t="s">
        <v>552</v>
      </c>
      <c r="B16" s="6" t="s">
        <v>350</v>
      </c>
      <c r="C16" s="28"/>
      <c r="D16" s="28"/>
      <c r="E16" s="28"/>
      <c r="F16" s="28"/>
      <c r="G16" s="28"/>
      <c r="H16" s="28"/>
      <c r="I16" s="28"/>
      <c r="J16" s="28"/>
      <c r="K16" s="28"/>
    </row>
    <row r="17" spans="1:11" ht="15" customHeight="1">
      <c r="A17" s="5" t="s">
        <v>553</v>
      </c>
      <c r="B17" s="6" t="s">
        <v>351</v>
      </c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15" customHeight="1">
      <c r="A18" s="5" t="s">
        <v>554</v>
      </c>
      <c r="B18" s="6" t="s">
        <v>352</v>
      </c>
      <c r="C18" s="28">
        <v>8900</v>
      </c>
      <c r="D18" s="28">
        <v>31208</v>
      </c>
      <c r="E18" s="28">
        <v>31208</v>
      </c>
      <c r="F18" s="28"/>
      <c r="G18" s="28"/>
      <c r="H18" s="28"/>
      <c r="I18" s="28">
        <v>8900</v>
      </c>
      <c r="J18" s="28">
        <v>31208</v>
      </c>
      <c r="K18" s="28">
        <v>31208</v>
      </c>
    </row>
    <row r="19" spans="1:11" ht="15" customHeight="1">
      <c r="A19" s="38" t="s">
        <v>591</v>
      </c>
      <c r="B19" s="43" t="s">
        <v>353</v>
      </c>
      <c r="C19" s="135">
        <v>273340</v>
      </c>
      <c r="D19" s="135">
        <v>307142</v>
      </c>
      <c r="E19" s="135">
        <f>SUM(E13+E18)</f>
        <v>307142</v>
      </c>
      <c r="F19" s="135">
        <f>SUM(F14:F18)</f>
        <v>0</v>
      </c>
      <c r="G19" s="135">
        <f>SUM(G14:G18)</f>
        <v>0</v>
      </c>
      <c r="H19" s="135">
        <f>SUM(H14:H18)</f>
        <v>0</v>
      </c>
      <c r="I19" s="135">
        <v>273340</v>
      </c>
      <c r="J19" s="135">
        <v>307142</v>
      </c>
      <c r="K19" s="135">
        <f>SUM(K13+K18)</f>
        <v>307142</v>
      </c>
    </row>
    <row r="20" spans="1:11" ht="15" customHeight="1">
      <c r="A20" s="5" t="s">
        <v>558</v>
      </c>
      <c r="B20" s="6" t="s">
        <v>362</v>
      </c>
      <c r="C20" s="28"/>
      <c r="D20" s="28"/>
      <c r="E20" s="28"/>
      <c r="F20" s="28"/>
      <c r="G20" s="28"/>
      <c r="H20" s="28"/>
      <c r="I20" s="28"/>
      <c r="J20" s="28"/>
      <c r="K20" s="28"/>
    </row>
    <row r="21" spans="1:11" ht="15" customHeight="1">
      <c r="A21" s="5" t="s">
        <v>559</v>
      </c>
      <c r="B21" s="6" t="s">
        <v>363</v>
      </c>
      <c r="C21" s="28"/>
      <c r="D21" s="28"/>
      <c r="E21" s="28"/>
      <c r="F21" s="28"/>
      <c r="G21" s="28"/>
      <c r="H21" s="28"/>
      <c r="I21" s="28"/>
      <c r="J21" s="28"/>
      <c r="K21" s="28"/>
    </row>
    <row r="22" spans="1:11" ht="15" customHeight="1">
      <c r="A22" s="7" t="s">
        <v>593</v>
      </c>
      <c r="B22" s="8" t="s">
        <v>364</v>
      </c>
      <c r="C22" s="28">
        <f aca="true" t="shared" si="1" ref="C22:K22">SUM(C20:C21)</f>
        <v>0</v>
      </c>
      <c r="D22" s="28">
        <f t="shared" si="1"/>
        <v>0</v>
      </c>
      <c r="E22" s="28">
        <f t="shared" si="1"/>
        <v>0</v>
      </c>
      <c r="F22" s="28">
        <f t="shared" si="1"/>
        <v>0</v>
      </c>
      <c r="G22" s="28">
        <f t="shared" si="1"/>
        <v>0</v>
      </c>
      <c r="H22" s="28">
        <f t="shared" si="1"/>
        <v>0</v>
      </c>
      <c r="I22" s="28">
        <f t="shared" si="1"/>
        <v>0</v>
      </c>
      <c r="J22" s="28">
        <f t="shared" si="1"/>
        <v>0</v>
      </c>
      <c r="K22" s="28">
        <f t="shared" si="1"/>
        <v>0</v>
      </c>
    </row>
    <row r="23" spans="1:11" ht="15" customHeight="1">
      <c r="A23" s="5" t="s">
        <v>560</v>
      </c>
      <c r="B23" s="6" t="s">
        <v>365</v>
      </c>
      <c r="C23" s="28"/>
      <c r="D23" s="28"/>
      <c r="E23" s="28"/>
      <c r="F23" s="28"/>
      <c r="G23" s="28"/>
      <c r="H23" s="28"/>
      <c r="I23" s="28"/>
      <c r="J23" s="28"/>
      <c r="K23" s="28"/>
    </row>
    <row r="24" spans="1:11" ht="15" customHeight="1">
      <c r="A24" s="5" t="s">
        <v>561</v>
      </c>
      <c r="B24" s="6" t="s">
        <v>366</v>
      </c>
      <c r="C24" s="28"/>
      <c r="D24" s="28"/>
      <c r="E24" s="28"/>
      <c r="F24" s="28"/>
      <c r="G24" s="28"/>
      <c r="H24" s="28"/>
      <c r="I24" s="28"/>
      <c r="J24" s="28"/>
      <c r="K24" s="28"/>
    </row>
    <row r="25" spans="1:11" ht="15" customHeight="1">
      <c r="A25" s="5" t="s">
        <v>562</v>
      </c>
      <c r="B25" s="6" t="s">
        <v>367</v>
      </c>
      <c r="C25" s="28">
        <v>70000</v>
      </c>
      <c r="D25" s="28">
        <v>81652</v>
      </c>
      <c r="E25" s="28">
        <v>81651</v>
      </c>
      <c r="F25" s="28"/>
      <c r="G25" s="28"/>
      <c r="H25" s="28"/>
      <c r="I25" s="28">
        <v>70000</v>
      </c>
      <c r="J25" s="28">
        <v>81652</v>
      </c>
      <c r="K25" s="28">
        <v>81651</v>
      </c>
    </row>
    <row r="26" spans="1:11" ht="15" customHeight="1">
      <c r="A26" s="5" t="s">
        <v>563</v>
      </c>
      <c r="B26" s="6" t="s">
        <v>368</v>
      </c>
      <c r="C26" s="28">
        <v>53000</v>
      </c>
      <c r="D26" s="28">
        <v>69877</v>
      </c>
      <c r="E26" s="28">
        <v>69877</v>
      </c>
      <c r="F26" s="28"/>
      <c r="G26" s="28"/>
      <c r="H26" s="28"/>
      <c r="I26" s="28">
        <v>53000</v>
      </c>
      <c r="J26" s="28">
        <v>69877</v>
      </c>
      <c r="K26" s="28">
        <v>69877</v>
      </c>
    </row>
    <row r="27" spans="1:11" ht="15" customHeight="1">
      <c r="A27" s="5" t="s">
        <v>564</v>
      </c>
      <c r="B27" s="6" t="s">
        <v>371</v>
      </c>
      <c r="C27" s="28"/>
      <c r="D27" s="28"/>
      <c r="E27" s="28"/>
      <c r="F27" s="28"/>
      <c r="G27" s="28"/>
      <c r="H27" s="28"/>
      <c r="I27" s="28"/>
      <c r="J27" s="28"/>
      <c r="K27" s="28"/>
    </row>
    <row r="28" spans="1:11" ht="15" customHeight="1">
      <c r="A28" s="5" t="s">
        <v>372</v>
      </c>
      <c r="B28" s="6" t="s">
        <v>373</v>
      </c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15" customHeight="1">
      <c r="A29" s="5" t="s">
        <v>565</v>
      </c>
      <c r="B29" s="6" t="s">
        <v>374</v>
      </c>
      <c r="C29" s="28">
        <v>18000</v>
      </c>
      <c r="D29" s="28">
        <v>20365</v>
      </c>
      <c r="E29" s="28">
        <v>20365</v>
      </c>
      <c r="F29" s="28"/>
      <c r="G29" s="28"/>
      <c r="H29" s="28"/>
      <c r="I29" s="28">
        <v>18000</v>
      </c>
      <c r="J29" s="28">
        <v>20365</v>
      </c>
      <c r="K29" s="28">
        <v>20365</v>
      </c>
    </row>
    <row r="30" spans="1:11" ht="15" customHeight="1">
      <c r="A30" s="5" t="s">
        <v>566</v>
      </c>
      <c r="B30" s="6" t="s">
        <v>379</v>
      </c>
      <c r="C30" s="28">
        <v>1000</v>
      </c>
      <c r="D30" s="28">
        <v>2645</v>
      </c>
      <c r="E30" s="28">
        <v>2645</v>
      </c>
      <c r="F30" s="28"/>
      <c r="G30" s="28"/>
      <c r="H30" s="28"/>
      <c r="I30" s="28">
        <v>1000</v>
      </c>
      <c r="J30" s="28">
        <v>2645</v>
      </c>
      <c r="K30" s="28">
        <v>2645</v>
      </c>
    </row>
    <row r="31" spans="1:11" ht="15" customHeight="1">
      <c r="A31" s="7" t="s">
        <v>594</v>
      </c>
      <c r="B31" s="8" t="s">
        <v>382</v>
      </c>
      <c r="C31" s="135">
        <f aca="true" t="shared" si="2" ref="C31:K31">SUM(C26:C30)</f>
        <v>72000</v>
      </c>
      <c r="D31" s="135">
        <f t="shared" si="2"/>
        <v>92887</v>
      </c>
      <c r="E31" s="135">
        <f t="shared" si="2"/>
        <v>92887</v>
      </c>
      <c r="F31" s="135">
        <f t="shared" si="2"/>
        <v>0</v>
      </c>
      <c r="G31" s="135">
        <f t="shared" si="2"/>
        <v>0</v>
      </c>
      <c r="H31" s="135">
        <f t="shared" si="2"/>
        <v>0</v>
      </c>
      <c r="I31" s="135">
        <f t="shared" si="2"/>
        <v>72000</v>
      </c>
      <c r="J31" s="135">
        <f t="shared" si="2"/>
        <v>92887</v>
      </c>
      <c r="K31" s="135">
        <f t="shared" si="2"/>
        <v>92887</v>
      </c>
    </row>
    <row r="32" spans="1:11" ht="15" customHeight="1">
      <c r="A32" s="5" t="s">
        <v>567</v>
      </c>
      <c r="B32" s="6" t="s">
        <v>383</v>
      </c>
      <c r="C32" s="28"/>
      <c r="D32" s="28">
        <v>4207</v>
      </c>
      <c r="E32" s="28">
        <v>4207</v>
      </c>
      <c r="F32" s="28"/>
      <c r="G32" s="28"/>
      <c r="H32" s="28"/>
      <c r="I32" s="28"/>
      <c r="J32" s="28">
        <v>4207</v>
      </c>
      <c r="K32" s="28">
        <v>4207</v>
      </c>
    </row>
    <row r="33" spans="1:11" ht="15" customHeight="1">
      <c r="A33" s="38" t="s">
        <v>595</v>
      </c>
      <c r="B33" s="43" t="s">
        <v>384</v>
      </c>
      <c r="C33" s="135">
        <v>142000</v>
      </c>
      <c r="D33" s="135">
        <v>178746</v>
      </c>
      <c r="E33" s="135">
        <f>SUM(E25+E26+E29+E30+E32)</f>
        <v>178745</v>
      </c>
      <c r="F33" s="135">
        <f>SUM(F32)</f>
        <v>0</v>
      </c>
      <c r="G33" s="135">
        <f>SUM(G32)</f>
        <v>0</v>
      </c>
      <c r="H33" s="135">
        <f>SUM(H32)</f>
        <v>0</v>
      </c>
      <c r="I33" s="135">
        <v>142000</v>
      </c>
      <c r="J33" s="135">
        <v>178746</v>
      </c>
      <c r="K33" s="135">
        <f>SUM(K25+K26+K29+K30+K32)</f>
        <v>178745</v>
      </c>
    </row>
    <row r="34" spans="1:11" ht="15" customHeight="1">
      <c r="A34" s="13" t="s">
        <v>385</v>
      </c>
      <c r="B34" s="6" t="s">
        <v>386</v>
      </c>
      <c r="C34" s="28"/>
      <c r="D34" s="28">
        <v>1046</v>
      </c>
      <c r="E34" s="28">
        <v>1046</v>
      </c>
      <c r="F34" s="28"/>
      <c r="G34" s="28"/>
      <c r="H34" s="28"/>
      <c r="I34" s="28"/>
      <c r="J34" s="28">
        <v>1046</v>
      </c>
      <c r="K34" s="28">
        <v>1046</v>
      </c>
    </row>
    <row r="35" spans="1:11" ht="15" customHeight="1">
      <c r="A35" s="13" t="s">
        <v>568</v>
      </c>
      <c r="B35" s="6" t="s">
        <v>387</v>
      </c>
      <c r="C35" s="28"/>
      <c r="D35" s="28">
        <v>26807</v>
      </c>
      <c r="E35" s="28">
        <v>21018</v>
      </c>
      <c r="F35" s="28"/>
      <c r="G35" s="28"/>
      <c r="H35" s="28"/>
      <c r="I35" s="28"/>
      <c r="J35" s="28">
        <v>26807</v>
      </c>
      <c r="K35" s="28">
        <v>21018</v>
      </c>
    </row>
    <row r="36" spans="1:11" ht="15" customHeight="1">
      <c r="A36" s="13" t="s">
        <v>569</v>
      </c>
      <c r="B36" s="6" t="s">
        <v>388</v>
      </c>
      <c r="C36" s="28"/>
      <c r="D36" s="28">
        <v>3890</v>
      </c>
      <c r="E36" s="28">
        <v>3890</v>
      </c>
      <c r="F36" s="28"/>
      <c r="G36" s="28"/>
      <c r="H36" s="28"/>
      <c r="I36" s="28"/>
      <c r="J36" s="28">
        <v>3890</v>
      </c>
      <c r="K36" s="28">
        <v>3890</v>
      </c>
    </row>
    <row r="37" spans="1:11" ht="15" customHeight="1">
      <c r="A37" s="13" t="s">
        <v>570</v>
      </c>
      <c r="B37" s="6" t="s">
        <v>389</v>
      </c>
      <c r="C37" s="28"/>
      <c r="D37" s="28">
        <v>3351</v>
      </c>
      <c r="E37" s="28">
        <v>3351</v>
      </c>
      <c r="F37" s="28">
        <v>26718</v>
      </c>
      <c r="G37" s="28"/>
      <c r="H37" s="28"/>
      <c r="I37" s="28">
        <v>26718</v>
      </c>
      <c r="J37" s="28">
        <v>3351</v>
      </c>
      <c r="K37" s="28">
        <v>3351</v>
      </c>
    </row>
    <row r="38" spans="1:11" ht="15" customHeight="1">
      <c r="A38" s="13" t="s">
        <v>390</v>
      </c>
      <c r="B38" s="6" t="s">
        <v>391</v>
      </c>
      <c r="C38" s="28">
        <v>17614</v>
      </c>
      <c r="D38" s="28">
        <v>17614</v>
      </c>
      <c r="E38" s="28">
        <v>15726</v>
      </c>
      <c r="F38" s="28"/>
      <c r="G38" s="28"/>
      <c r="H38" s="28"/>
      <c r="I38" s="28">
        <v>17614</v>
      </c>
      <c r="J38" s="28">
        <v>17614</v>
      </c>
      <c r="K38" s="28">
        <v>15726</v>
      </c>
    </row>
    <row r="39" spans="1:11" ht="15" customHeight="1">
      <c r="A39" s="13" t="s">
        <v>392</v>
      </c>
      <c r="B39" s="6" t="s">
        <v>393</v>
      </c>
      <c r="C39" s="28">
        <v>4756</v>
      </c>
      <c r="D39" s="28">
        <v>4759</v>
      </c>
      <c r="E39" s="28">
        <v>4759</v>
      </c>
      <c r="F39" s="28">
        <v>3095</v>
      </c>
      <c r="G39" s="28">
        <v>3095</v>
      </c>
      <c r="H39" s="28">
        <v>1663</v>
      </c>
      <c r="I39" s="28">
        <v>7851</v>
      </c>
      <c r="J39" s="28">
        <v>7854</v>
      </c>
      <c r="K39" s="28">
        <v>6422</v>
      </c>
    </row>
    <row r="40" spans="1:11" ht="15" customHeight="1">
      <c r="A40" s="13" t="s">
        <v>394</v>
      </c>
      <c r="B40" s="6" t="s">
        <v>395</v>
      </c>
      <c r="C40" s="28"/>
      <c r="D40" s="28"/>
      <c r="E40" s="28"/>
      <c r="F40" s="28"/>
      <c r="G40" s="28"/>
      <c r="H40" s="28"/>
      <c r="I40" s="28"/>
      <c r="J40" s="28"/>
      <c r="K40" s="28"/>
    </row>
    <row r="41" spans="1:11" ht="15" customHeight="1">
      <c r="A41" s="13" t="s">
        <v>571</v>
      </c>
      <c r="B41" s="6" t="s">
        <v>396</v>
      </c>
      <c r="C41" s="28"/>
      <c r="D41" s="28">
        <v>175</v>
      </c>
      <c r="E41" s="28">
        <v>178</v>
      </c>
      <c r="F41" s="28"/>
      <c r="G41" s="28"/>
      <c r="H41" s="28"/>
      <c r="I41" s="28"/>
      <c r="J41" s="28">
        <v>175</v>
      </c>
      <c r="K41" s="28">
        <v>178</v>
      </c>
    </row>
    <row r="42" spans="1:11" ht="15" customHeight="1">
      <c r="A42" s="13" t="s">
        <v>572</v>
      </c>
      <c r="B42" s="6" t="s">
        <v>397</v>
      </c>
      <c r="C42" s="28"/>
      <c r="D42" s="28"/>
      <c r="E42" s="28"/>
      <c r="F42" s="28"/>
      <c r="G42" s="28"/>
      <c r="H42" s="28"/>
      <c r="I42" s="28"/>
      <c r="J42" s="28"/>
      <c r="K42" s="28"/>
    </row>
    <row r="43" spans="1:11" ht="15" customHeight="1">
      <c r="A43" s="13" t="s">
        <v>573</v>
      </c>
      <c r="B43" s="6" t="s">
        <v>398</v>
      </c>
      <c r="C43" s="28">
        <v>1617</v>
      </c>
      <c r="D43" s="28">
        <v>1667</v>
      </c>
      <c r="E43" s="28">
        <v>1422</v>
      </c>
      <c r="F43" s="28"/>
      <c r="G43" s="28"/>
      <c r="H43" s="28"/>
      <c r="I43" s="28">
        <v>1617</v>
      </c>
      <c r="J43" s="28">
        <v>1667</v>
      </c>
      <c r="K43" s="28">
        <v>1422</v>
      </c>
    </row>
    <row r="44" spans="1:11" ht="15" customHeight="1">
      <c r="A44" s="42" t="s">
        <v>596</v>
      </c>
      <c r="B44" s="43" t="s">
        <v>399</v>
      </c>
      <c r="C44" s="135">
        <f>SUM(C34:C43)</f>
        <v>23987</v>
      </c>
      <c r="D44" s="135">
        <f aca="true" t="shared" si="3" ref="D44:K44">SUM(D34:D43)</f>
        <v>59309</v>
      </c>
      <c r="E44" s="135">
        <f t="shared" si="3"/>
        <v>51390</v>
      </c>
      <c r="F44" s="135">
        <f t="shared" si="3"/>
        <v>29813</v>
      </c>
      <c r="G44" s="135">
        <f t="shared" si="3"/>
        <v>3095</v>
      </c>
      <c r="H44" s="135">
        <f t="shared" si="3"/>
        <v>1663</v>
      </c>
      <c r="I44" s="135">
        <f t="shared" si="3"/>
        <v>53800</v>
      </c>
      <c r="J44" s="135">
        <f t="shared" si="3"/>
        <v>62404</v>
      </c>
      <c r="K44" s="135">
        <f t="shared" si="3"/>
        <v>53053</v>
      </c>
    </row>
    <row r="45" spans="1:11" ht="15" customHeight="1">
      <c r="A45" s="13" t="s">
        <v>408</v>
      </c>
      <c r="B45" s="6" t="s">
        <v>409</v>
      </c>
      <c r="C45" s="28"/>
      <c r="D45" s="28"/>
      <c r="E45" s="28"/>
      <c r="F45" s="28"/>
      <c r="G45" s="28"/>
      <c r="H45" s="28"/>
      <c r="I45" s="28"/>
      <c r="J45" s="28"/>
      <c r="K45" s="28"/>
    </row>
    <row r="46" spans="1:11" ht="15" customHeight="1">
      <c r="A46" s="5" t="s">
        <v>577</v>
      </c>
      <c r="B46" s="6" t="s">
        <v>410</v>
      </c>
      <c r="C46" s="28"/>
      <c r="D46" s="28"/>
      <c r="E46" s="28"/>
      <c r="F46" s="28"/>
      <c r="G46" s="28"/>
      <c r="H46" s="28"/>
      <c r="I46" s="28"/>
      <c r="J46" s="28"/>
      <c r="K46" s="28"/>
    </row>
    <row r="47" spans="1:11" ht="15" customHeight="1">
      <c r="A47" s="13" t="s">
        <v>578</v>
      </c>
      <c r="B47" s="6" t="s">
        <v>411</v>
      </c>
      <c r="C47" s="28">
        <v>23705</v>
      </c>
      <c r="D47" s="28">
        <v>22501</v>
      </c>
      <c r="E47" s="28">
        <v>16492</v>
      </c>
      <c r="F47" s="28">
        <v>10000</v>
      </c>
      <c r="G47" s="28">
        <v>1000</v>
      </c>
      <c r="H47" s="28">
        <v>1000</v>
      </c>
      <c r="I47" s="28">
        <v>33705</v>
      </c>
      <c r="J47" s="28">
        <v>23501</v>
      </c>
      <c r="K47" s="28">
        <v>17492</v>
      </c>
    </row>
    <row r="48" spans="1:11" ht="15" customHeight="1">
      <c r="A48" s="38" t="s">
        <v>598</v>
      </c>
      <c r="B48" s="43" t="s">
        <v>412</v>
      </c>
      <c r="C48" s="135">
        <f>SUM(C45:C47)</f>
        <v>23705</v>
      </c>
      <c r="D48" s="135">
        <f aca="true" t="shared" si="4" ref="D48:K48">SUM(D45:D47)</f>
        <v>22501</v>
      </c>
      <c r="E48" s="135">
        <f t="shared" si="4"/>
        <v>16492</v>
      </c>
      <c r="F48" s="135">
        <f t="shared" si="4"/>
        <v>10000</v>
      </c>
      <c r="G48" s="135">
        <f t="shared" si="4"/>
        <v>1000</v>
      </c>
      <c r="H48" s="135">
        <f t="shared" si="4"/>
        <v>1000</v>
      </c>
      <c r="I48" s="135">
        <f t="shared" si="4"/>
        <v>33705</v>
      </c>
      <c r="J48" s="135">
        <f t="shared" si="4"/>
        <v>23501</v>
      </c>
      <c r="K48" s="135">
        <f t="shared" si="4"/>
        <v>17492</v>
      </c>
    </row>
    <row r="49" spans="1:11" ht="15" customHeight="1">
      <c r="A49" s="117" t="s">
        <v>664</v>
      </c>
      <c r="B49" s="118"/>
      <c r="C49" s="119"/>
      <c r="D49" s="119"/>
      <c r="E49" s="119"/>
      <c r="F49" s="119"/>
      <c r="G49" s="119"/>
      <c r="H49" s="119"/>
      <c r="I49" s="119"/>
      <c r="J49" s="119"/>
      <c r="K49" s="119"/>
    </row>
    <row r="50" spans="1:11" ht="15" customHeight="1">
      <c r="A50" s="5" t="s">
        <v>354</v>
      </c>
      <c r="B50" s="6" t="s">
        <v>355</v>
      </c>
      <c r="C50" s="135">
        <v>18765</v>
      </c>
      <c r="D50" s="135">
        <v>107279</v>
      </c>
      <c r="E50" s="135">
        <v>107279</v>
      </c>
      <c r="F50" s="135"/>
      <c r="G50" s="135"/>
      <c r="H50" s="135"/>
      <c r="I50" s="135">
        <v>18765</v>
      </c>
      <c r="J50" s="135">
        <v>107279</v>
      </c>
      <c r="K50" s="135">
        <v>107279</v>
      </c>
    </row>
    <row r="51" spans="1:11" ht="15" customHeight="1">
      <c r="A51" s="5" t="s">
        <v>356</v>
      </c>
      <c r="B51" s="6" t="s">
        <v>357</v>
      </c>
      <c r="C51" s="28"/>
      <c r="D51" s="28"/>
      <c r="E51" s="28"/>
      <c r="F51" s="28"/>
      <c r="G51" s="28"/>
      <c r="H51" s="28"/>
      <c r="I51" s="28"/>
      <c r="J51" s="28"/>
      <c r="K51" s="28"/>
    </row>
    <row r="52" spans="1:11" ht="15" customHeight="1">
      <c r="A52" s="5" t="s">
        <v>555</v>
      </c>
      <c r="B52" s="6" t="s">
        <v>358</v>
      </c>
      <c r="C52" s="28"/>
      <c r="D52" s="28"/>
      <c r="E52" s="28"/>
      <c r="F52" s="28"/>
      <c r="G52" s="28"/>
      <c r="H52" s="28"/>
      <c r="I52" s="28"/>
      <c r="J52" s="28"/>
      <c r="K52" s="28"/>
    </row>
    <row r="53" spans="1:11" ht="15" customHeight="1">
      <c r="A53" s="5" t="s">
        <v>556</v>
      </c>
      <c r="B53" s="6" t="s">
        <v>359</v>
      </c>
      <c r="C53" s="28"/>
      <c r="D53" s="28"/>
      <c r="E53" s="28"/>
      <c r="F53" s="28"/>
      <c r="G53" s="28"/>
      <c r="H53" s="28"/>
      <c r="I53" s="28"/>
      <c r="J53" s="28"/>
      <c r="K53" s="28"/>
    </row>
    <row r="54" spans="1:11" ht="15" customHeight="1">
      <c r="A54" s="5" t="s">
        <v>557</v>
      </c>
      <c r="B54" s="6" t="s">
        <v>360</v>
      </c>
      <c r="C54" s="28"/>
      <c r="D54" s="28"/>
      <c r="E54" s="28"/>
      <c r="F54" s="28"/>
      <c r="G54" s="28"/>
      <c r="H54" s="28"/>
      <c r="I54" s="28"/>
      <c r="J54" s="28"/>
      <c r="K54" s="28"/>
    </row>
    <row r="55" spans="1:11" ht="15" customHeight="1">
      <c r="A55" s="38" t="s">
        <v>592</v>
      </c>
      <c r="B55" s="43" t="s">
        <v>361</v>
      </c>
      <c r="C55" s="135">
        <f>SUM(C50:C54)</f>
        <v>18765</v>
      </c>
      <c r="D55" s="135">
        <f aca="true" t="shared" si="5" ref="D55:K55">SUM(D50:D54)</f>
        <v>107279</v>
      </c>
      <c r="E55" s="135">
        <v>107279</v>
      </c>
      <c r="F55" s="135">
        <f t="shared" si="5"/>
        <v>0</v>
      </c>
      <c r="G55" s="135">
        <f t="shared" si="5"/>
        <v>0</v>
      </c>
      <c r="H55" s="135">
        <f t="shared" si="5"/>
        <v>0</v>
      </c>
      <c r="I55" s="135">
        <v>18765</v>
      </c>
      <c r="J55" s="135">
        <f t="shared" si="5"/>
        <v>107279</v>
      </c>
      <c r="K55" s="135">
        <f t="shared" si="5"/>
        <v>107279</v>
      </c>
    </row>
    <row r="56" spans="1:11" ht="15" customHeight="1">
      <c r="A56" s="13" t="s">
        <v>574</v>
      </c>
      <c r="B56" s="6" t="s">
        <v>400</v>
      </c>
      <c r="C56" s="28"/>
      <c r="D56" s="28"/>
      <c r="E56" s="28"/>
      <c r="F56" s="28"/>
      <c r="G56" s="28"/>
      <c r="H56" s="28"/>
      <c r="I56" s="28"/>
      <c r="J56" s="28"/>
      <c r="K56" s="28"/>
    </row>
    <row r="57" spans="1:11" ht="15" customHeight="1">
      <c r="A57" s="13" t="s">
        <v>575</v>
      </c>
      <c r="B57" s="6" t="s">
        <v>401</v>
      </c>
      <c r="C57" s="28"/>
      <c r="D57" s="28"/>
      <c r="E57" s="28"/>
      <c r="F57" s="28"/>
      <c r="G57" s="28">
        <v>374</v>
      </c>
      <c r="H57" s="28">
        <v>377</v>
      </c>
      <c r="I57" s="28"/>
      <c r="J57" s="28">
        <v>374</v>
      </c>
      <c r="K57" s="28">
        <v>377</v>
      </c>
    </row>
    <row r="58" spans="1:11" ht="15" customHeight="1">
      <c r="A58" s="13" t="s">
        <v>402</v>
      </c>
      <c r="B58" s="6" t="s">
        <v>403</v>
      </c>
      <c r="C58" s="28"/>
      <c r="D58" s="28"/>
      <c r="E58" s="28"/>
      <c r="F58" s="28"/>
      <c r="G58" s="28"/>
      <c r="H58" s="28">
        <v>3</v>
      </c>
      <c r="I58" s="28"/>
      <c r="J58" s="28"/>
      <c r="K58" s="28"/>
    </row>
    <row r="59" spans="1:11" ht="15" customHeight="1">
      <c r="A59" s="13" t="s">
        <v>576</v>
      </c>
      <c r="B59" s="6" t="s">
        <v>404</v>
      </c>
      <c r="C59" s="28"/>
      <c r="D59" s="28"/>
      <c r="E59" s="28"/>
      <c r="F59" s="28"/>
      <c r="G59" s="28"/>
      <c r="H59" s="28"/>
      <c r="I59" s="28"/>
      <c r="J59" s="28"/>
      <c r="K59" s="28">
        <v>3</v>
      </c>
    </row>
    <row r="60" spans="1:11" ht="15" customHeight="1">
      <c r="A60" s="13" t="s">
        <v>405</v>
      </c>
      <c r="B60" s="6" t="s">
        <v>406</v>
      </c>
      <c r="C60" s="28"/>
      <c r="D60" s="28"/>
      <c r="E60" s="28"/>
      <c r="F60" s="28"/>
      <c r="G60" s="28"/>
      <c r="H60" s="28"/>
      <c r="I60" s="28"/>
      <c r="J60" s="28"/>
      <c r="K60" s="28"/>
    </row>
    <row r="61" spans="1:11" ht="15" customHeight="1">
      <c r="A61" s="38" t="s">
        <v>597</v>
      </c>
      <c r="B61" s="43" t="s">
        <v>407</v>
      </c>
      <c r="C61" s="135">
        <f>SUM(C56:C60)</f>
        <v>0</v>
      </c>
      <c r="D61" s="135">
        <f aca="true" t="shared" si="6" ref="D61:K61">SUM(D56:D60)</f>
        <v>0</v>
      </c>
      <c r="E61" s="135">
        <f t="shared" si="6"/>
        <v>0</v>
      </c>
      <c r="F61" s="135">
        <f t="shared" si="6"/>
        <v>0</v>
      </c>
      <c r="G61" s="135">
        <f t="shared" si="6"/>
        <v>374</v>
      </c>
      <c r="H61" s="135">
        <f t="shared" si="6"/>
        <v>380</v>
      </c>
      <c r="I61" s="135">
        <f t="shared" si="6"/>
        <v>0</v>
      </c>
      <c r="J61" s="135">
        <f t="shared" si="6"/>
        <v>374</v>
      </c>
      <c r="K61" s="135">
        <f t="shared" si="6"/>
        <v>380</v>
      </c>
    </row>
    <row r="62" spans="1:11" ht="15" customHeight="1">
      <c r="A62" s="13" t="s">
        <v>413</v>
      </c>
      <c r="B62" s="6" t="s">
        <v>414</v>
      </c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5" customHeight="1">
      <c r="A63" s="5" t="s">
        <v>579</v>
      </c>
      <c r="B63" s="6" t="s">
        <v>415</v>
      </c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5" customHeight="1">
      <c r="A64" s="13" t="s">
        <v>580</v>
      </c>
      <c r="B64" s="6" t="s">
        <v>416</v>
      </c>
      <c r="C64" s="28"/>
      <c r="D64" s="28"/>
      <c r="E64" s="28"/>
      <c r="F64" s="28">
        <v>661898</v>
      </c>
      <c r="G64" s="28">
        <v>661898</v>
      </c>
      <c r="H64" s="28">
        <v>259035</v>
      </c>
      <c r="I64" s="28">
        <v>661898</v>
      </c>
      <c r="J64" s="28">
        <v>661898</v>
      </c>
      <c r="K64" s="28">
        <v>259035</v>
      </c>
    </row>
    <row r="65" spans="1:11" ht="15" customHeight="1">
      <c r="A65" s="38" t="s">
        <v>600</v>
      </c>
      <c r="B65" s="43" t="s">
        <v>417</v>
      </c>
      <c r="C65" s="135">
        <f>SUM(C62:C64)</f>
        <v>0</v>
      </c>
      <c r="D65" s="135">
        <f aca="true" t="shared" si="7" ref="D65:K65">SUM(D62:D64)</f>
        <v>0</v>
      </c>
      <c r="E65" s="135">
        <f t="shared" si="7"/>
        <v>0</v>
      </c>
      <c r="F65" s="135">
        <f t="shared" si="7"/>
        <v>661898</v>
      </c>
      <c r="G65" s="135">
        <f t="shared" si="7"/>
        <v>661898</v>
      </c>
      <c r="H65" s="135">
        <f t="shared" si="7"/>
        <v>259035</v>
      </c>
      <c r="I65" s="135">
        <f t="shared" si="7"/>
        <v>661898</v>
      </c>
      <c r="J65" s="135">
        <f t="shared" si="7"/>
        <v>661898</v>
      </c>
      <c r="K65" s="135">
        <f t="shared" si="7"/>
        <v>259035</v>
      </c>
    </row>
    <row r="66" spans="1:11" ht="15" customHeight="1">
      <c r="A66" s="117" t="s">
        <v>663</v>
      </c>
      <c r="B66" s="118"/>
      <c r="C66" s="119"/>
      <c r="D66" s="119"/>
      <c r="E66" s="119"/>
      <c r="F66" s="119"/>
      <c r="G66" s="119"/>
      <c r="H66" s="119"/>
      <c r="I66" s="119"/>
      <c r="J66" s="119"/>
      <c r="K66" s="119"/>
    </row>
    <row r="67" spans="1:11" ht="15.75">
      <c r="A67" s="107" t="s">
        <v>599</v>
      </c>
      <c r="B67" s="102" t="s">
        <v>418</v>
      </c>
      <c r="C67" s="152">
        <f>C19+C33+C44+C48+C55+C61+C65</f>
        <v>481797</v>
      </c>
      <c r="D67" s="152">
        <f aca="true" t="shared" si="8" ref="D67:K67">D19+D33+D44+D48+D55+D61+D65</f>
        <v>674977</v>
      </c>
      <c r="E67" s="152">
        <f t="shared" si="8"/>
        <v>661048</v>
      </c>
      <c r="F67" s="152">
        <f t="shared" si="8"/>
        <v>701711</v>
      </c>
      <c r="G67" s="152">
        <f t="shared" si="8"/>
        <v>666367</v>
      </c>
      <c r="H67" s="152">
        <f t="shared" si="8"/>
        <v>262078</v>
      </c>
      <c r="I67" s="152">
        <f t="shared" si="8"/>
        <v>1183508</v>
      </c>
      <c r="J67" s="152">
        <f t="shared" si="8"/>
        <v>1341344</v>
      </c>
      <c r="K67" s="152">
        <f t="shared" si="8"/>
        <v>923126</v>
      </c>
    </row>
    <row r="68" spans="1:11" ht="15.75">
      <c r="A68" s="109" t="s">
        <v>715</v>
      </c>
      <c r="B68" s="110"/>
      <c r="C68" s="111"/>
      <c r="D68" s="111"/>
      <c r="E68" s="111"/>
      <c r="F68" s="111"/>
      <c r="G68" s="111"/>
      <c r="H68" s="111"/>
      <c r="I68" s="111"/>
      <c r="J68" s="111"/>
      <c r="K68" s="111"/>
    </row>
    <row r="69" spans="1:11" ht="15.75">
      <c r="A69" s="109" t="s">
        <v>716</v>
      </c>
      <c r="B69" s="110"/>
      <c r="C69" s="111"/>
      <c r="D69" s="111"/>
      <c r="E69" s="111"/>
      <c r="F69" s="111"/>
      <c r="G69" s="111"/>
      <c r="H69" s="111"/>
      <c r="I69" s="111"/>
      <c r="J69" s="111"/>
      <c r="K69" s="111"/>
    </row>
    <row r="70" spans="1:11" ht="15">
      <c r="A70" s="36" t="s">
        <v>581</v>
      </c>
      <c r="B70" s="5" t="s">
        <v>419</v>
      </c>
      <c r="C70" s="28"/>
      <c r="D70" s="28"/>
      <c r="E70" s="28"/>
      <c r="F70" s="28">
        <v>127000</v>
      </c>
      <c r="G70" s="28">
        <v>115445</v>
      </c>
      <c r="H70" s="28">
        <v>2662</v>
      </c>
      <c r="I70" s="28">
        <v>127000</v>
      </c>
      <c r="J70" s="28">
        <v>115445</v>
      </c>
      <c r="K70" s="28">
        <v>2662</v>
      </c>
    </row>
    <row r="71" spans="1:11" ht="15">
      <c r="A71" s="13" t="s">
        <v>420</v>
      </c>
      <c r="B71" s="5" t="s">
        <v>421</v>
      </c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5">
      <c r="A72" s="36" t="s">
        <v>582</v>
      </c>
      <c r="B72" s="5" t="s">
        <v>422</v>
      </c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5">
      <c r="A73" s="15" t="s">
        <v>601</v>
      </c>
      <c r="B73" s="7" t="s">
        <v>423</v>
      </c>
      <c r="C73" s="135">
        <f aca="true" t="shared" si="9" ref="C73:K73">SUM(C70:C72)</f>
        <v>0</v>
      </c>
      <c r="D73" s="135">
        <f t="shared" si="9"/>
        <v>0</v>
      </c>
      <c r="E73" s="135">
        <f t="shared" si="9"/>
        <v>0</v>
      </c>
      <c r="F73" s="135">
        <f t="shared" si="9"/>
        <v>127000</v>
      </c>
      <c r="G73" s="135">
        <f t="shared" si="9"/>
        <v>115445</v>
      </c>
      <c r="H73" s="135">
        <f t="shared" si="9"/>
        <v>2662</v>
      </c>
      <c r="I73" s="135">
        <f t="shared" si="9"/>
        <v>127000</v>
      </c>
      <c r="J73" s="135">
        <f t="shared" si="9"/>
        <v>115445</v>
      </c>
      <c r="K73" s="135">
        <f t="shared" si="9"/>
        <v>2662</v>
      </c>
    </row>
    <row r="74" spans="1:11" ht="15">
      <c r="A74" s="13" t="s">
        <v>583</v>
      </c>
      <c r="B74" s="5" t="s">
        <v>424</v>
      </c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5">
      <c r="A75" s="36" t="s">
        <v>425</v>
      </c>
      <c r="B75" s="5" t="s">
        <v>426</v>
      </c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5">
      <c r="A76" s="13" t="s">
        <v>584</v>
      </c>
      <c r="B76" s="5" t="s">
        <v>427</v>
      </c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5">
      <c r="A77" s="36" t="s">
        <v>428</v>
      </c>
      <c r="B77" s="5" t="s">
        <v>429</v>
      </c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5">
      <c r="A78" s="14" t="s">
        <v>602</v>
      </c>
      <c r="B78" s="7" t="s">
        <v>430</v>
      </c>
      <c r="C78" s="28">
        <f>SUM(C74:C77)</f>
        <v>0</v>
      </c>
      <c r="D78" s="28">
        <f aca="true" t="shared" si="10" ref="D78:K78">SUM(D74:D77)</f>
        <v>0</v>
      </c>
      <c r="E78" s="28">
        <f t="shared" si="10"/>
        <v>0</v>
      </c>
      <c r="F78" s="28">
        <f t="shared" si="10"/>
        <v>0</v>
      </c>
      <c r="G78" s="28">
        <f t="shared" si="10"/>
        <v>0</v>
      </c>
      <c r="H78" s="28">
        <f t="shared" si="10"/>
        <v>0</v>
      </c>
      <c r="I78" s="28">
        <f t="shared" si="10"/>
        <v>0</v>
      </c>
      <c r="J78" s="28">
        <f t="shared" si="10"/>
        <v>0</v>
      </c>
      <c r="K78" s="28">
        <f t="shared" si="10"/>
        <v>0</v>
      </c>
    </row>
    <row r="79" spans="1:11" ht="15">
      <c r="A79" s="5" t="s">
        <v>713</v>
      </c>
      <c r="B79" s="5" t="s">
        <v>431</v>
      </c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5">
      <c r="A80" s="5" t="s">
        <v>714</v>
      </c>
      <c r="B80" s="5" t="s">
        <v>431</v>
      </c>
      <c r="C80" s="28">
        <v>86412</v>
      </c>
      <c r="D80" s="28">
        <v>70000</v>
      </c>
      <c r="E80" s="28">
        <v>70000</v>
      </c>
      <c r="F80" s="28"/>
      <c r="G80" s="28"/>
      <c r="H80" s="28"/>
      <c r="I80" s="28">
        <v>86412</v>
      </c>
      <c r="J80" s="28">
        <v>70000</v>
      </c>
      <c r="K80" s="28">
        <v>70000</v>
      </c>
    </row>
    <row r="81" spans="1:11" ht="15">
      <c r="A81" s="5" t="s">
        <v>711</v>
      </c>
      <c r="B81" s="5" t="s">
        <v>432</v>
      </c>
      <c r="C81" s="28">
        <v>33588</v>
      </c>
      <c r="D81" s="28">
        <v>62059</v>
      </c>
      <c r="E81" s="28">
        <v>62059</v>
      </c>
      <c r="F81" s="28"/>
      <c r="G81" s="28"/>
      <c r="H81" s="28"/>
      <c r="I81" s="28">
        <v>33588</v>
      </c>
      <c r="J81" s="28">
        <v>62059</v>
      </c>
      <c r="K81" s="28">
        <v>62059</v>
      </c>
    </row>
    <row r="82" spans="1:11" ht="15">
      <c r="A82" s="5" t="s">
        <v>712</v>
      </c>
      <c r="B82" s="5" t="s">
        <v>432</v>
      </c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5">
      <c r="A83" s="7" t="s">
        <v>603</v>
      </c>
      <c r="B83" s="7" t="s">
        <v>433</v>
      </c>
      <c r="C83" s="135">
        <f aca="true" t="shared" si="11" ref="C83:K83">SUM(C79:C82)</f>
        <v>120000</v>
      </c>
      <c r="D83" s="135">
        <f t="shared" si="11"/>
        <v>132059</v>
      </c>
      <c r="E83" s="135">
        <f t="shared" si="11"/>
        <v>132059</v>
      </c>
      <c r="F83" s="135">
        <f t="shared" si="11"/>
        <v>0</v>
      </c>
      <c r="G83" s="135">
        <f t="shared" si="11"/>
        <v>0</v>
      </c>
      <c r="H83" s="135">
        <f t="shared" si="11"/>
        <v>0</v>
      </c>
      <c r="I83" s="135">
        <f t="shared" si="11"/>
        <v>120000</v>
      </c>
      <c r="J83" s="135">
        <f t="shared" si="11"/>
        <v>132059</v>
      </c>
      <c r="K83" s="135">
        <f t="shared" si="11"/>
        <v>132059</v>
      </c>
    </row>
    <row r="84" spans="1:11" ht="15">
      <c r="A84" s="36" t="s">
        <v>434</v>
      </c>
      <c r="B84" s="5" t="s">
        <v>435</v>
      </c>
      <c r="C84" s="28"/>
      <c r="D84" s="28">
        <v>10075</v>
      </c>
      <c r="E84" s="28">
        <v>10075</v>
      </c>
      <c r="F84" s="28"/>
      <c r="G84" s="28"/>
      <c r="H84" s="28"/>
      <c r="I84" s="28"/>
      <c r="J84" s="28">
        <v>10075</v>
      </c>
      <c r="K84" s="28">
        <v>10075</v>
      </c>
    </row>
    <row r="85" spans="1:11" ht="15">
      <c r="A85" s="36" t="s">
        <v>436</v>
      </c>
      <c r="B85" s="5" t="s">
        <v>437</v>
      </c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5">
      <c r="A86" s="36" t="s">
        <v>438</v>
      </c>
      <c r="B86" s="5" t="s">
        <v>439</v>
      </c>
      <c r="C86" s="28">
        <v>191431</v>
      </c>
      <c r="D86" s="28">
        <v>198410</v>
      </c>
      <c r="E86" s="28">
        <v>198410</v>
      </c>
      <c r="F86" s="28"/>
      <c r="G86" s="28"/>
      <c r="H86" s="28"/>
      <c r="I86" s="28">
        <v>191431</v>
      </c>
      <c r="J86" s="28">
        <v>198410</v>
      </c>
      <c r="K86" s="28">
        <v>198410</v>
      </c>
    </row>
    <row r="87" spans="1:11" ht="15">
      <c r="A87" s="36" t="s">
        <v>440</v>
      </c>
      <c r="B87" s="5" t="s">
        <v>441</v>
      </c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5">
      <c r="A88" s="13" t="s">
        <v>585</v>
      </c>
      <c r="B88" s="5" t="s">
        <v>442</v>
      </c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5">
      <c r="A89" s="15" t="s">
        <v>604</v>
      </c>
      <c r="B89" s="7" t="s">
        <v>444</v>
      </c>
      <c r="C89" s="135">
        <f>SUM(C83+C86)</f>
        <v>311431</v>
      </c>
      <c r="D89" s="135">
        <f>SUM(D83+D84+D86)</f>
        <v>340544</v>
      </c>
      <c r="E89" s="135">
        <f>SUM(E83+E84+E86)</f>
        <v>340544</v>
      </c>
      <c r="F89" s="135">
        <v>127000</v>
      </c>
      <c r="G89" s="135">
        <v>115445</v>
      </c>
      <c r="H89" s="135">
        <v>2662</v>
      </c>
      <c r="I89" s="135">
        <f>SUM(I84:I88)</f>
        <v>191431</v>
      </c>
      <c r="J89" s="135">
        <f>SUM(J84:J88)</f>
        <v>208485</v>
      </c>
      <c r="K89" s="135">
        <f>SUM(K84:K88)</f>
        <v>208485</v>
      </c>
    </row>
    <row r="90" spans="1:11" ht="15">
      <c r="A90" s="13" t="s">
        <v>445</v>
      </c>
      <c r="B90" s="5" t="s">
        <v>446</v>
      </c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5">
      <c r="A91" s="13" t="s">
        <v>447</v>
      </c>
      <c r="B91" s="5" t="s">
        <v>448</v>
      </c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5">
      <c r="A92" s="36" t="s">
        <v>449</v>
      </c>
      <c r="B92" s="5" t="s">
        <v>450</v>
      </c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5">
      <c r="A93" s="36" t="s">
        <v>586</v>
      </c>
      <c r="B93" s="5" t="s">
        <v>451</v>
      </c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5">
      <c r="A94" s="14" t="s">
        <v>605</v>
      </c>
      <c r="B94" s="7" t="s">
        <v>452</v>
      </c>
      <c r="C94" s="28">
        <f>SUM(C90:C93)</f>
        <v>0</v>
      </c>
      <c r="D94" s="28">
        <f aca="true" t="shared" si="12" ref="D94:K94">SUM(D90:D93)</f>
        <v>0</v>
      </c>
      <c r="E94" s="28">
        <f t="shared" si="12"/>
        <v>0</v>
      </c>
      <c r="F94" s="28">
        <f t="shared" si="12"/>
        <v>0</v>
      </c>
      <c r="G94" s="28">
        <f t="shared" si="12"/>
        <v>0</v>
      </c>
      <c r="H94" s="28">
        <f t="shared" si="12"/>
        <v>0</v>
      </c>
      <c r="I94" s="28">
        <f t="shared" si="12"/>
        <v>0</v>
      </c>
      <c r="J94" s="28">
        <f t="shared" si="12"/>
        <v>0</v>
      </c>
      <c r="K94" s="28">
        <f t="shared" si="12"/>
        <v>0</v>
      </c>
    </row>
    <row r="95" spans="1:11" ht="15">
      <c r="A95" s="15" t="s">
        <v>453</v>
      </c>
      <c r="B95" s="7" t="s">
        <v>454</v>
      </c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5.75">
      <c r="A96" s="104" t="s">
        <v>606</v>
      </c>
      <c r="B96" s="105" t="s">
        <v>455</v>
      </c>
      <c r="C96" s="152">
        <f>SUM(C83+C86)</f>
        <v>311431</v>
      </c>
      <c r="D96" s="152">
        <v>340544</v>
      </c>
      <c r="E96" s="152">
        <v>340544</v>
      </c>
      <c r="F96" s="152">
        <v>127000</v>
      </c>
      <c r="G96" s="152">
        <v>115445</v>
      </c>
      <c r="H96" s="152">
        <v>2662</v>
      </c>
      <c r="I96" s="152">
        <f>I73+I78+I83+I89+I94+I95</f>
        <v>438431</v>
      </c>
      <c r="J96" s="152">
        <f>J73+J78+J83+J89+J94+J95</f>
        <v>455989</v>
      </c>
      <c r="K96" s="152">
        <f>K73+K78+K83+K89+K94+K95</f>
        <v>343206</v>
      </c>
    </row>
    <row r="97" spans="1:11" ht="15.75">
      <c r="A97" s="113" t="s">
        <v>588</v>
      </c>
      <c r="B97" s="116"/>
      <c r="C97" s="153">
        <f>C67+C96</f>
        <v>793228</v>
      </c>
      <c r="D97" s="153">
        <f aca="true" t="shared" si="13" ref="D97:K97">D67+D96</f>
        <v>1015521</v>
      </c>
      <c r="E97" s="153">
        <f t="shared" si="13"/>
        <v>1001592</v>
      </c>
      <c r="F97" s="153">
        <f t="shared" si="13"/>
        <v>828711</v>
      </c>
      <c r="G97" s="153">
        <f t="shared" si="13"/>
        <v>781812</v>
      </c>
      <c r="H97" s="153">
        <f t="shared" si="13"/>
        <v>264740</v>
      </c>
      <c r="I97" s="153">
        <f t="shared" si="13"/>
        <v>1621939</v>
      </c>
      <c r="J97" s="153">
        <f t="shared" si="13"/>
        <v>1797333</v>
      </c>
      <c r="K97" s="153">
        <f t="shared" si="13"/>
        <v>1266332</v>
      </c>
    </row>
  </sheetData>
  <sheetProtection/>
  <mergeCells count="7">
    <mergeCell ref="A1:K1"/>
    <mergeCell ref="A2:K2"/>
    <mergeCell ref="A5:A6"/>
    <mergeCell ref="B5:B6"/>
    <mergeCell ref="C5:E5"/>
    <mergeCell ref="F5:H5"/>
    <mergeCell ref="I5:K5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G96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</cols>
  <sheetData>
    <row r="1" spans="1:5" ht="24" customHeight="1">
      <c r="A1" s="177" t="s">
        <v>24</v>
      </c>
      <c r="B1" s="192"/>
      <c r="C1" s="192"/>
      <c r="D1" s="192"/>
      <c r="E1" s="192"/>
    </row>
    <row r="2" spans="1:7" ht="24" customHeight="1">
      <c r="A2" s="181" t="s">
        <v>633</v>
      </c>
      <c r="B2" s="178"/>
      <c r="C2" s="178"/>
      <c r="D2" s="178"/>
      <c r="E2" s="178"/>
      <c r="G2" s="68"/>
    </row>
    <row r="3" spans="1:4" ht="18">
      <c r="A3" s="41"/>
      <c r="D3" t="s">
        <v>794</v>
      </c>
    </row>
    <row r="4" ht="15">
      <c r="A4" s="82" t="s">
        <v>748</v>
      </c>
    </row>
    <row r="5" spans="1:5" ht="25.5">
      <c r="A5" s="2" t="s">
        <v>153</v>
      </c>
      <c r="B5" s="3" t="s">
        <v>10</v>
      </c>
      <c r="C5" s="3" t="s">
        <v>759</v>
      </c>
      <c r="D5" s="3" t="s">
        <v>22</v>
      </c>
      <c r="E5" s="81" t="s">
        <v>23</v>
      </c>
    </row>
    <row r="6" spans="1:5" ht="15" customHeight="1">
      <c r="A6" s="32" t="s">
        <v>333</v>
      </c>
      <c r="B6" s="6" t="s">
        <v>334</v>
      </c>
      <c r="C6" s="28">
        <v>143296</v>
      </c>
      <c r="D6" s="28">
        <v>143296</v>
      </c>
      <c r="E6" s="28">
        <v>143296</v>
      </c>
    </row>
    <row r="7" spans="1:6" ht="15" customHeight="1">
      <c r="A7" s="5" t="s">
        <v>335</v>
      </c>
      <c r="B7" s="6" t="s">
        <v>336</v>
      </c>
      <c r="C7" s="28">
        <v>91184</v>
      </c>
      <c r="D7" s="28">
        <v>89384</v>
      </c>
      <c r="E7" s="28">
        <v>89384</v>
      </c>
      <c r="F7" s="154"/>
    </row>
    <row r="8" spans="1:6" ht="15" customHeight="1">
      <c r="A8" s="5" t="s">
        <v>337</v>
      </c>
      <c r="B8" s="6" t="s">
        <v>338</v>
      </c>
      <c r="C8" s="28">
        <v>18864</v>
      </c>
      <c r="D8" s="28">
        <v>26736</v>
      </c>
      <c r="E8" s="28">
        <v>26736</v>
      </c>
      <c r="F8" s="154"/>
    </row>
    <row r="9" spans="1:5" ht="15" customHeight="1">
      <c r="A9" s="5" t="s">
        <v>339</v>
      </c>
      <c r="B9" s="6" t="s">
        <v>340</v>
      </c>
      <c r="C9" s="28">
        <v>6499</v>
      </c>
      <c r="D9" s="28">
        <v>6499</v>
      </c>
      <c r="E9" s="28">
        <v>6499</v>
      </c>
    </row>
    <row r="10" spans="1:5" ht="15" customHeight="1">
      <c r="A10" s="5" t="s">
        <v>341</v>
      </c>
      <c r="B10" s="6" t="s">
        <v>342</v>
      </c>
      <c r="C10" s="28">
        <v>4597</v>
      </c>
      <c r="D10" s="28">
        <v>5001</v>
      </c>
      <c r="E10" s="28">
        <v>5001</v>
      </c>
    </row>
    <row r="11" spans="1:5" ht="15" customHeight="1">
      <c r="A11" s="5" t="s">
        <v>343</v>
      </c>
      <c r="B11" s="6" t="s">
        <v>344</v>
      </c>
      <c r="C11" s="28"/>
      <c r="D11" s="28">
        <v>5018</v>
      </c>
      <c r="E11" s="28">
        <v>5018</v>
      </c>
    </row>
    <row r="12" spans="1:5" ht="15" customHeight="1">
      <c r="A12" s="7" t="s">
        <v>590</v>
      </c>
      <c r="B12" s="8" t="s">
        <v>345</v>
      </c>
      <c r="C12" s="135">
        <f>SUM(C6:C11)</f>
        <v>264440</v>
      </c>
      <c r="D12" s="135">
        <f>SUM(D6:D11)</f>
        <v>275934</v>
      </c>
      <c r="E12" s="135">
        <f>SUM(E6:E11)</f>
        <v>275934</v>
      </c>
    </row>
    <row r="13" spans="1:5" ht="15" customHeight="1">
      <c r="A13" s="5" t="s">
        <v>346</v>
      </c>
      <c r="B13" s="6" t="s">
        <v>347</v>
      </c>
      <c r="C13" s="28"/>
      <c r="D13" s="28"/>
      <c r="E13" s="28"/>
    </row>
    <row r="14" spans="1:5" ht="15" customHeight="1">
      <c r="A14" s="5" t="s">
        <v>348</v>
      </c>
      <c r="B14" s="6" t="s">
        <v>349</v>
      </c>
      <c r="C14" s="28"/>
      <c r="D14" s="28"/>
      <c r="E14" s="28"/>
    </row>
    <row r="15" spans="1:5" ht="15" customHeight="1">
      <c r="A15" s="5" t="s">
        <v>552</v>
      </c>
      <c r="B15" s="6" t="s">
        <v>350</v>
      </c>
      <c r="C15" s="28"/>
      <c r="D15" s="28"/>
      <c r="E15" s="28"/>
    </row>
    <row r="16" spans="1:5" ht="15" customHeight="1">
      <c r="A16" s="5" t="s">
        <v>553</v>
      </c>
      <c r="B16" s="6" t="s">
        <v>351</v>
      </c>
      <c r="C16" s="28"/>
      <c r="D16" s="28"/>
      <c r="E16" s="28"/>
    </row>
    <row r="17" spans="1:5" ht="15" customHeight="1">
      <c r="A17" s="5" t="s">
        <v>554</v>
      </c>
      <c r="B17" s="6" t="s">
        <v>352</v>
      </c>
      <c r="C17" s="28">
        <v>8900</v>
      </c>
      <c r="D17" s="28">
        <v>30251</v>
      </c>
      <c r="E17" s="28">
        <v>30251</v>
      </c>
    </row>
    <row r="18" spans="1:5" ht="15" customHeight="1">
      <c r="A18" s="38" t="s">
        <v>591</v>
      </c>
      <c r="B18" s="43" t="s">
        <v>353</v>
      </c>
      <c r="C18" s="135">
        <v>273340</v>
      </c>
      <c r="D18" s="135">
        <v>306185</v>
      </c>
      <c r="E18" s="135">
        <v>306185</v>
      </c>
    </row>
    <row r="19" spans="1:5" ht="15" customHeight="1">
      <c r="A19" s="5" t="s">
        <v>558</v>
      </c>
      <c r="B19" s="6" t="s">
        <v>362</v>
      </c>
      <c r="C19" s="28"/>
      <c r="D19" s="28"/>
      <c r="E19" s="28"/>
    </row>
    <row r="20" spans="1:5" ht="15" customHeight="1">
      <c r="A20" s="5" t="s">
        <v>559</v>
      </c>
      <c r="B20" s="6" t="s">
        <v>363</v>
      </c>
      <c r="C20" s="28"/>
      <c r="D20" s="28"/>
      <c r="E20" s="28"/>
    </row>
    <row r="21" spans="1:5" ht="15" customHeight="1">
      <c r="A21" s="7" t="s">
        <v>593</v>
      </c>
      <c r="B21" s="8" t="s">
        <v>364</v>
      </c>
      <c r="C21" s="28">
        <f>SUM(C19:C20)</f>
        <v>0</v>
      </c>
      <c r="D21" s="28">
        <f>SUM(D19:D20)</f>
        <v>0</v>
      </c>
      <c r="E21" s="28">
        <f>SUM(E19:E20)</f>
        <v>0</v>
      </c>
    </row>
    <row r="22" spans="1:5" ht="15" customHeight="1">
      <c r="A22" s="5" t="s">
        <v>560</v>
      </c>
      <c r="B22" s="6" t="s">
        <v>365</v>
      </c>
      <c r="C22" s="28"/>
      <c r="D22" s="28"/>
      <c r="E22" s="28"/>
    </row>
    <row r="23" spans="1:5" ht="15" customHeight="1">
      <c r="A23" s="5" t="s">
        <v>561</v>
      </c>
      <c r="B23" s="6" t="s">
        <v>366</v>
      </c>
      <c r="C23" s="28"/>
      <c r="D23" s="28"/>
      <c r="E23" s="28"/>
    </row>
    <row r="24" spans="1:5" ht="15" customHeight="1">
      <c r="A24" s="5" t="s">
        <v>562</v>
      </c>
      <c r="B24" s="6" t="s">
        <v>367</v>
      </c>
      <c r="C24" s="28">
        <v>70000</v>
      </c>
      <c r="D24" s="28">
        <v>81652</v>
      </c>
      <c r="E24" s="28">
        <v>81651</v>
      </c>
    </row>
    <row r="25" spans="1:5" ht="15" customHeight="1">
      <c r="A25" s="5" t="s">
        <v>563</v>
      </c>
      <c r="B25" s="6" t="s">
        <v>368</v>
      </c>
      <c r="C25" s="28">
        <v>53000</v>
      </c>
      <c r="D25" s="28">
        <v>69877</v>
      </c>
      <c r="E25" s="28">
        <v>69877</v>
      </c>
    </row>
    <row r="26" spans="1:5" ht="15" customHeight="1">
      <c r="A26" s="5" t="s">
        <v>564</v>
      </c>
      <c r="B26" s="6" t="s">
        <v>371</v>
      </c>
      <c r="C26" s="28"/>
      <c r="D26" s="28"/>
      <c r="E26" s="28"/>
    </row>
    <row r="27" spans="1:5" ht="15" customHeight="1">
      <c r="A27" s="5" t="s">
        <v>372</v>
      </c>
      <c r="B27" s="6" t="s">
        <v>373</v>
      </c>
      <c r="C27" s="28"/>
      <c r="D27" s="28"/>
      <c r="E27" s="28"/>
    </row>
    <row r="28" spans="1:5" ht="15" customHeight="1">
      <c r="A28" s="5" t="s">
        <v>565</v>
      </c>
      <c r="B28" s="6" t="s">
        <v>374</v>
      </c>
      <c r="C28" s="28">
        <v>18000</v>
      </c>
      <c r="D28" s="28">
        <v>20365</v>
      </c>
      <c r="E28" s="28">
        <v>20365</v>
      </c>
    </row>
    <row r="29" spans="1:5" ht="15" customHeight="1">
      <c r="A29" s="5" t="s">
        <v>566</v>
      </c>
      <c r="B29" s="6" t="s">
        <v>379</v>
      </c>
      <c r="C29" s="28">
        <v>1000</v>
      </c>
      <c r="D29" s="28">
        <v>2645</v>
      </c>
      <c r="E29" s="28">
        <v>2645</v>
      </c>
    </row>
    <row r="30" spans="1:5" ht="15" customHeight="1">
      <c r="A30" s="7" t="s">
        <v>594</v>
      </c>
      <c r="B30" s="8" t="s">
        <v>382</v>
      </c>
      <c r="C30" s="135">
        <f>SUM(C25:C29)</f>
        <v>72000</v>
      </c>
      <c r="D30" s="135">
        <v>92887</v>
      </c>
      <c r="E30" s="135">
        <f>SUM(E25:E29)</f>
        <v>92887</v>
      </c>
    </row>
    <row r="31" spans="1:5" ht="15" customHeight="1">
      <c r="A31" s="5" t="s">
        <v>567</v>
      </c>
      <c r="B31" s="6" t="s">
        <v>383</v>
      </c>
      <c r="C31" s="28"/>
      <c r="D31" s="28">
        <v>3256</v>
      </c>
      <c r="E31" s="28">
        <v>3256</v>
      </c>
    </row>
    <row r="32" spans="1:5" ht="15" customHeight="1">
      <c r="A32" s="38" t="s">
        <v>595</v>
      </c>
      <c r="B32" s="43" t="s">
        <v>384</v>
      </c>
      <c r="C32" s="135">
        <v>142000</v>
      </c>
      <c r="D32" s="135">
        <v>177795</v>
      </c>
      <c r="E32" s="135">
        <v>177794</v>
      </c>
    </row>
    <row r="33" spans="1:5" ht="15" customHeight="1">
      <c r="A33" s="13" t="s">
        <v>385</v>
      </c>
      <c r="B33" s="6" t="s">
        <v>386</v>
      </c>
      <c r="C33" s="28"/>
      <c r="D33" s="28">
        <v>1046</v>
      </c>
      <c r="E33" s="28">
        <v>1046</v>
      </c>
    </row>
    <row r="34" spans="1:5" ht="15" customHeight="1">
      <c r="A34" s="13" t="s">
        <v>568</v>
      </c>
      <c r="B34" s="6" t="s">
        <v>387</v>
      </c>
      <c r="C34" s="28"/>
      <c r="D34" s="28">
        <v>26718</v>
      </c>
      <c r="E34" s="28">
        <v>20929</v>
      </c>
    </row>
    <row r="35" spans="1:5" ht="15" customHeight="1">
      <c r="A35" s="13" t="s">
        <v>569</v>
      </c>
      <c r="B35" s="6" t="s">
        <v>388</v>
      </c>
      <c r="C35" s="28"/>
      <c r="D35" s="28">
        <v>3890</v>
      </c>
      <c r="E35" s="28">
        <v>3890</v>
      </c>
    </row>
    <row r="36" spans="1:5" ht="15" customHeight="1">
      <c r="A36" s="13" t="s">
        <v>570</v>
      </c>
      <c r="B36" s="6" t="s">
        <v>389</v>
      </c>
      <c r="C36" s="28">
        <v>26718</v>
      </c>
      <c r="D36" s="28">
        <v>3351</v>
      </c>
      <c r="E36" s="28">
        <v>3351</v>
      </c>
    </row>
    <row r="37" spans="1:5" ht="15" customHeight="1">
      <c r="A37" s="13" t="s">
        <v>390</v>
      </c>
      <c r="B37" s="6" t="s">
        <v>391</v>
      </c>
      <c r="C37" s="28">
        <v>17614</v>
      </c>
      <c r="D37" s="28">
        <v>17614</v>
      </c>
      <c r="E37" s="28">
        <v>15726</v>
      </c>
    </row>
    <row r="38" spans="1:5" ht="15" customHeight="1">
      <c r="A38" s="13" t="s">
        <v>392</v>
      </c>
      <c r="B38" s="6" t="s">
        <v>393</v>
      </c>
      <c r="C38" s="28">
        <v>7851</v>
      </c>
      <c r="D38" s="28">
        <v>7851</v>
      </c>
      <c r="E38" s="28">
        <v>6419</v>
      </c>
    </row>
    <row r="39" spans="1:5" ht="15" customHeight="1">
      <c r="A39" s="13" t="s">
        <v>394</v>
      </c>
      <c r="B39" s="6" t="s">
        <v>395</v>
      </c>
      <c r="C39" s="28"/>
      <c r="D39" s="28"/>
      <c r="E39" s="28"/>
    </row>
    <row r="40" spans="1:5" ht="15" customHeight="1">
      <c r="A40" s="13" t="s">
        <v>571</v>
      </c>
      <c r="B40" s="6" t="s">
        <v>396</v>
      </c>
      <c r="C40" s="28"/>
      <c r="D40" s="28">
        <v>175</v>
      </c>
      <c r="E40" s="28">
        <v>178</v>
      </c>
    </row>
    <row r="41" spans="1:5" ht="15" customHeight="1">
      <c r="A41" s="13" t="s">
        <v>572</v>
      </c>
      <c r="B41" s="6" t="s">
        <v>397</v>
      </c>
      <c r="C41" s="28"/>
      <c r="D41" s="28"/>
      <c r="E41" s="28"/>
    </row>
    <row r="42" spans="1:5" ht="15" customHeight="1">
      <c r="A42" s="13" t="s">
        <v>573</v>
      </c>
      <c r="B42" s="6" t="s">
        <v>398</v>
      </c>
      <c r="C42" s="28">
        <v>1617</v>
      </c>
      <c r="D42" s="28">
        <v>1617</v>
      </c>
      <c r="E42" s="28">
        <v>1340</v>
      </c>
    </row>
    <row r="43" spans="1:5" ht="15" customHeight="1">
      <c r="A43" s="42" t="s">
        <v>596</v>
      </c>
      <c r="B43" s="43" t="s">
        <v>399</v>
      </c>
      <c r="C43" s="135">
        <f>SUM(C33:C42)</f>
        <v>53800</v>
      </c>
      <c r="D43" s="135">
        <f>SUM(D33:D42)</f>
        <v>62262</v>
      </c>
      <c r="E43" s="135">
        <f>SUM(E33:E42)</f>
        <v>52879</v>
      </c>
    </row>
    <row r="44" spans="1:5" ht="15" customHeight="1">
      <c r="A44" s="13" t="s">
        <v>408</v>
      </c>
      <c r="B44" s="6" t="s">
        <v>409</v>
      </c>
      <c r="C44" s="28"/>
      <c r="D44" s="28"/>
      <c r="E44" s="28"/>
    </row>
    <row r="45" spans="1:5" ht="15" customHeight="1">
      <c r="A45" s="5" t="s">
        <v>577</v>
      </c>
      <c r="B45" s="6" t="s">
        <v>410</v>
      </c>
      <c r="C45" s="28"/>
      <c r="D45" s="28"/>
      <c r="E45" s="28"/>
    </row>
    <row r="46" spans="1:5" ht="15" customHeight="1">
      <c r="A46" s="13" t="s">
        <v>578</v>
      </c>
      <c r="B46" s="6" t="s">
        <v>411</v>
      </c>
      <c r="C46" s="28">
        <v>33705</v>
      </c>
      <c r="D46" s="28">
        <v>23492</v>
      </c>
      <c r="E46" s="28">
        <v>17483</v>
      </c>
    </row>
    <row r="47" spans="1:5" ht="15" customHeight="1">
      <c r="A47" s="38" t="s">
        <v>598</v>
      </c>
      <c r="B47" s="43" t="s">
        <v>412</v>
      </c>
      <c r="C47" s="135">
        <f>SUM(C44:C46)</f>
        <v>33705</v>
      </c>
      <c r="D47" s="135">
        <f>SUM(D44:D46)</f>
        <v>23492</v>
      </c>
      <c r="E47" s="135">
        <f>SUM(E44:E46)</f>
        <v>17483</v>
      </c>
    </row>
    <row r="48" spans="1:5" ht="15" customHeight="1">
      <c r="A48" s="97" t="s">
        <v>664</v>
      </c>
      <c r="B48" s="100"/>
      <c r="C48" s="101"/>
      <c r="D48" s="101"/>
      <c r="E48" s="101"/>
    </row>
    <row r="49" spans="1:5" ht="15" customHeight="1">
      <c r="A49" s="5" t="s">
        <v>354</v>
      </c>
      <c r="B49" s="6" t="s">
        <v>355</v>
      </c>
      <c r="C49" s="28"/>
      <c r="D49" s="28">
        <v>107279</v>
      </c>
      <c r="E49" s="28">
        <v>107279</v>
      </c>
    </row>
    <row r="50" spans="1:5" ht="15" customHeight="1">
      <c r="A50" s="5" t="s">
        <v>356</v>
      </c>
      <c r="B50" s="6" t="s">
        <v>357</v>
      </c>
      <c r="C50" s="28"/>
      <c r="D50" s="28"/>
      <c r="E50" s="28"/>
    </row>
    <row r="51" spans="1:5" ht="15" customHeight="1">
      <c r="A51" s="5" t="s">
        <v>555</v>
      </c>
      <c r="B51" s="6" t="s">
        <v>358</v>
      </c>
      <c r="C51" s="28"/>
      <c r="D51" s="28"/>
      <c r="E51" s="28"/>
    </row>
    <row r="52" spans="1:5" ht="15" customHeight="1">
      <c r="A52" s="5" t="s">
        <v>556</v>
      </c>
      <c r="B52" s="6" t="s">
        <v>359</v>
      </c>
      <c r="C52" s="28"/>
      <c r="D52" s="28"/>
      <c r="E52" s="28"/>
    </row>
    <row r="53" spans="1:5" ht="15" customHeight="1">
      <c r="A53" s="5" t="s">
        <v>557</v>
      </c>
      <c r="B53" s="6" t="s">
        <v>360</v>
      </c>
      <c r="C53" s="28">
        <v>18765</v>
      </c>
      <c r="D53" s="28"/>
      <c r="E53" s="28"/>
    </row>
    <row r="54" spans="1:5" ht="15" customHeight="1">
      <c r="A54" s="38" t="s">
        <v>592</v>
      </c>
      <c r="B54" s="43" t="s">
        <v>361</v>
      </c>
      <c r="C54" s="135">
        <f>SUM(C49:C53)</f>
        <v>18765</v>
      </c>
      <c r="D54" s="135">
        <f>SUM(D49:D53)</f>
        <v>107279</v>
      </c>
      <c r="E54" s="135">
        <f>SUM(E49:E53)</f>
        <v>107279</v>
      </c>
    </row>
    <row r="55" spans="1:5" ht="15" customHeight="1">
      <c r="A55" s="13" t="s">
        <v>574</v>
      </c>
      <c r="B55" s="6" t="s">
        <v>400</v>
      </c>
      <c r="C55" s="28"/>
      <c r="D55" s="28"/>
      <c r="E55" s="28"/>
    </row>
    <row r="56" spans="1:5" ht="15" customHeight="1">
      <c r="A56" s="13" t="s">
        <v>575</v>
      </c>
      <c r="B56" s="6" t="s">
        <v>401</v>
      </c>
      <c r="C56" s="28"/>
      <c r="D56" s="28">
        <v>374</v>
      </c>
      <c r="E56" s="28">
        <v>377</v>
      </c>
    </row>
    <row r="57" spans="1:5" ht="15" customHeight="1">
      <c r="A57" s="13" t="s">
        <v>402</v>
      </c>
      <c r="B57" s="6" t="s">
        <v>403</v>
      </c>
      <c r="C57" s="28"/>
      <c r="D57" s="28"/>
      <c r="E57" s="28">
        <v>3</v>
      </c>
    </row>
    <row r="58" spans="1:5" ht="15" customHeight="1">
      <c r="A58" s="13" t="s">
        <v>576</v>
      </c>
      <c r="B58" s="6" t="s">
        <v>404</v>
      </c>
      <c r="C58" s="28"/>
      <c r="D58" s="28"/>
      <c r="E58" s="28"/>
    </row>
    <row r="59" spans="1:5" ht="15" customHeight="1">
      <c r="A59" s="13" t="s">
        <v>405</v>
      </c>
      <c r="B59" s="6" t="s">
        <v>406</v>
      </c>
      <c r="C59" s="28"/>
      <c r="D59" s="28"/>
      <c r="E59" s="28"/>
    </row>
    <row r="60" spans="1:5" ht="15" customHeight="1">
      <c r="A60" s="38" t="s">
        <v>597</v>
      </c>
      <c r="B60" s="43" t="s">
        <v>407</v>
      </c>
      <c r="C60" s="28">
        <f>SUM(C55:C59)</f>
        <v>0</v>
      </c>
      <c r="D60" s="135">
        <f>SUM(D55:D59)</f>
        <v>374</v>
      </c>
      <c r="E60" s="135">
        <f>SUM(E55:E59)</f>
        <v>380</v>
      </c>
    </row>
    <row r="61" spans="1:5" ht="15" customHeight="1">
      <c r="A61" s="13" t="s">
        <v>413</v>
      </c>
      <c r="B61" s="6" t="s">
        <v>414</v>
      </c>
      <c r="C61" s="28"/>
      <c r="D61" s="28"/>
      <c r="E61" s="28"/>
    </row>
    <row r="62" spans="1:5" ht="15" customHeight="1">
      <c r="A62" s="5" t="s">
        <v>579</v>
      </c>
      <c r="B62" s="6" t="s">
        <v>415</v>
      </c>
      <c r="C62" s="28"/>
      <c r="D62" s="28"/>
      <c r="E62" s="28"/>
    </row>
    <row r="63" spans="1:5" ht="15" customHeight="1">
      <c r="A63" s="13" t="s">
        <v>580</v>
      </c>
      <c r="B63" s="6" t="s">
        <v>416</v>
      </c>
      <c r="C63" s="28">
        <v>661898</v>
      </c>
      <c r="D63" s="28">
        <v>661898</v>
      </c>
      <c r="E63" s="28">
        <v>259035</v>
      </c>
    </row>
    <row r="64" spans="1:5" ht="15" customHeight="1">
      <c r="A64" s="38" t="s">
        <v>600</v>
      </c>
      <c r="B64" s="43" t="s">
        <v>417</v>
      </c>
      <c r="C64" s="135">
        <f>SUM(C61:C63)</f>
        <v>661898</v>
      </c>
      <c r="D64" s="135">
        <f>SUM(D61:D63)</f>
        <v>661898</v>
      </c>
      <c r="E64" s="135">
        <f>SUM(E61:E63)</f>
        <v>259035</v>
      </c>
    </row>
    <row r="65" spans="1:5" ht="15" customHeight="1">
      <c r="A65" s="97" t="s">
        <v>663</v>
      </c>
      <c r="B65" s="100"/>
      <c r="C65" s="155"/>
      <c r="D65" s="155"/>
      <c r="E65" s="155"/>
    </row>
    <row r="66" spans="1:5" ht="15.75">
      <c r="A66" s="107" t="s">
        <v>599</v>
      </c>
      <c r="B66" s="102" t="s">
        <v>418</v>
      </c>
      <c r="C66" s="152">
        <f>C18+C32+C43+C47+C54+C60+C64</f>
        <v>1183508</v>
      </c>
      <c r="D66" s="152">
        <f>D18+D32+D43+D47+D54+D60+D64</f>
        <v>1339285</v>
      </c>
      <c r="E66" s="152">
        <f>E18+E32+E43+E47+E54+E60+E64</f>
        <v>921035</v>
      </c>
    </row>
    <row r="67" spans="1:5" ht="15.75">
      <c r="A67" s="109" t="s">
        <v>715</v>
      </c>
      <c r="B67" s="110"/>
      <c r="C67" s="111"/>
      <c r="D67" s="111"/>
      <c r="E67" s="111"/>
    </row>
    <row r="68" spans="1:5" ht="15.75">
      <c r="A68" s="109" t="s">
        <v>716</v>
      </c>
      <c r="B68" s="110"/>
      <c r="C68" s="111"/>
      <c r="D68" s="111"/>
      <c r="E68" s="111"/>
    </row>
    <row r="69" spans="1:5" ht="15">
      <c r="A69" s="36" t="s">
        <v>581</v>
      </c>
      <c r="B69" s="5" t="s">
        <v>419</v>
      </c>
      <c r="C69" s="28">
        <v>127000</v>
      </c>
      <c r="D69" s="28">
        <v>115445</v>
      </c>
      <c r="E69" s="28">
        <v>2662</v>
      </c>
    </row>
    <row r="70" spans="1:5" ht="15">
      <c r="A70" s="13" t="s">
        <v>420</v>
      </c>
      <c r="B70" s="5" t="s">
        <v>421</v>
      </c>
      <c r="C70" s="28"/>
      <c r="D70" s="28"/>
      <c r="E70" s="28"/>
    </row>
    <row r="71" spans="1:5" ht="15">
      <c r="A71" s="36" t="s">
        <v>582</v>
      </c>
      <c r="B71" s="5" t="s">
        <v>422</v>
      </c>
      <c r="C71" s="28"/>
      <c r="D71" s="28"/>
      <c r="E71" s="28"/>
    </row>
    <row r="72" spans="1:5" ht="15">
      <c r="A72" s="15" t="s">
        <v>601</v>
      </c>
      <c r="B72" s="7" t="s">
        <v>423</v>
      </c>
      <c r="C72" s="135">
        <f>SUM(C69:C71)</f>
        <v>127000</v>
      </c>
      <c r="D72" s="135">
        <f>SUM(D69:D71)</f>
        <v>115445</v>
      </c>
      <c r="E72" s="135">
        <f>SUM(E69:E71)</f>
        <v>2662</v>
      </c>
    </row>
    <row r="73" spans="1:5" ht="15">
      <c r="A73" s="13" t="s">
        <v>583</v>
      </c>
      <c r="B73" s="5" t="s">
        <v>424</v>
      </c>
      <c r="C73" s="28"/>
      <c r="D73" s="28"/>
      <c r="E73" s="28"/>
    </row>
    <row r="74" spans="1:5" ht="15">
      <c r="A74" s="36" t="s">
        <v>425</v>
      </c>
      <c r="B74" s="5" t="s">
        <v>426</v>
      </c>
      <c r="C74" s="28"/>
      <c r="D74" s="28"/>
      <c r="E74" s="28"/>
    </row>
    <row r="75" spans="1:5" ht="15">
      <c r="A75" s="13" t="s">
        <v>584</v>
      </c>
      <c r="B75" s="5" t="s">
        <v>427</v>
      </c>
      <c r="C75" s="28"/>
      <c r="D75" s="28"/>
      <c r="E75" s="28"/>
    </row>
    <row r="76" spans="1:5" ht="15">
      <c r="A76" s="36" t="s">
        <v>428</v>
      </c>
      <c r="B76" s="5" t="s">
        <v>429</v>
      </c>
      <c r="C76" s="28"/>
      <c r="D76" s="28"/>
      <c r="E76" s="28"/>
    </row>
    <row r="77" spans="1:5" ht="15">
      <c r="A77" s="14" t="s">
        <v>602</v>
      </c>
      <c r="B77" s="7" t="s">
        <v>430</v>
      </c>
      <c r="C77" s="28">
        <f>SUM(C73:C76)</f>
        <v>0</v>
      </c>
      <c r="D77" s="28">
        <f>SUM(D73:D76)</f>
        <v>0</v>
      </c>
      <c r="E77" s="28">
        <f>SUM(E73:E76)</f>
        <v>0</v>
      </c>
    </row>
    <row r="78" spans="1:5" ht="15">
      <c r="A78" s="5" t="s">
        <v>713</v>
      </c>
      <c r="B78" s="5" t="s">
        <v>431</v>
      </c>
      <c r="C78" s="28">
        <v>113588</v>
      </c>
      <c r="D78" s="28">
        <v>125647</v>
      </c>
      <c r="E78" s="28">
        <v>125647</v>
      </c>
    </row>
    <row r="79" spans="1:5" ht="15">
      <c r="A79" s="5" t="s">
        <v>714</v>
      </c>
      <c r="B79" s="5" t="s">
        <v>431</v>
      </c>
      <c r="C79" s="28"/>
      <c r="D79" s="28"/>
      <c r="E79" s="28"/>
    </row>
    <row r="80" spans="1:5" ht="15">
      <c r="A80" s="5" t="s">
        <v>711</v>
      </c>
      <c r="B80" s="5" t="s">
        <v>432</v>
      </c>
      <c r="C80" s="28"/>
      <c r="D80" s="28"/>
      <c r="E80" s="28"/>
    </row>
    <row r="81" spans="1:5" ht="15">
      <c r="A81" s="5" t="s">
        <v>712</v>
      </c>
      <c r="B81" s="5" t="s">
        <v>432</v>
      </c>
      <c r="C81" s="28"/>
      <c r="D81" s="28"/>
      <c r="E81" s="28"/>
    </row>
    <row r="82" spans="1:5" ht="15">
      <c r="A82" s="7" t="s">
        <v>603</v>
      </c>
      <c r="B82" s="7" t="s">
        <v>433</v>
      </c>
      <c r="C82" s="135">
        <f>SUM(C78:C81)</f>
        <v>113588</v>
      </c>
      <c r="D82" s="135">
        <f>SUM(D78:D81)</f>
        <v>125647</v>
      </c>
      <c r="E82" s="135">
        <f>SUM(E78:E81)</f>
        <v>125647</v>
      </c>
    </row>
    <row r="83" spans="1:5" ht="15">
      <c r="A83" s="36" t="s">
        <v>434</v>
      </c>
      <c r="B83" s="5" t="s">
        <v>435</v>
      </c>
      <c r="C83" s="28"/>
      <c r="D83" s="28">
        <v>10075</v>
      </c>
      <c r="E83" s="28">
        <v>10075</v>
      </c>
    </row>
    <row r="84" spans="1:5" ht="15">
      <c r="A84" s="36" t="s">
        <v>436</v>
      </c>
      <c r="B84" s="5" t="s">
        <v>437</v>
      </c>
      <c r="C84" s="28"/>
      <c r="D84" s="28"/>
      <c r="E84" s="28"/>
    </row>
    <row r="85" spans="1:5" ht="15">
      <c r="A85" s="36" t="s">
        <v>438</v>
      </c>
      <c r="B85" s="5" t="s">
        <v>439</v>
      </c>
      <c r="C85" s="28"/>
      <c r="D85" s="28"/>
      <c r="E85" s="28"/>
    </row>
    <row r="86" spans="1:5" ht="15">
      <c r="A86" s="36" t="s">
        <v>440</v>
      </c>
      <c r="B86" s="5" t="s">
        <v>441</v>
      </c>
      <c r="C86" s="28"/>
      <c r="D86" s="28"/>
      <c r="E86" s="28"/>
    </row>
    <row r="87" spans="1:5" ht="15">
      <c r="A87" s="13" t="s">
        <v>585</v>
      </c>
      <c r="B87" s="5" t="s">
        <v>442</v>
      </c>
      <c r="C87" s="28"/>
      <c r="D87" s="28"/>
      <c r="E87" s="28"/>
    </row>
    <row r="88" spans="1:5" ht="15">
      <c r="A88" s="15" t="s">
        <v>604</v>
      </c>
      <c r="B88" s="7" t="s">
        <v>444</v>
      </c>
      <c r="C88" s="135">
        <v>240588</v>
      </c>
      <c r="D88" s="135">
        <v>251167</v>
      </c>
      <c r="E88" s="135">
        <v>138384</v>
      </c>
    </row>
    <row r="89" spans="1:5" ht="15">
      <c r="A89" s="13" t="s">
        <v>445</v>
      </c>
      <c r="B89" s="5" t="s">
        <v>446</v>
      </c>
      <c r="C89" s="28"/>
      <c r="D89" s="28"/>
      <c r="E89" s="28"/>
    </row>
    <row r="90" spans="1:5" ht="15">
      <c r="A90" s="13" t="s">
        <v>447</v>
      </c>
      <c r="B90" s="5" t="s">
        <v>448</v>
      </c>
      <c r="C90" s="28"/>
      <c r="D90" s="28"/>
      <c r="E90" s="28"/>
    </row>
    <row r="91" spans="1:5" ht="15">
      <c r="A91" s="36" t="s">
        <v>449</v>
      </c>
      <c r="B91" s="5" t="s">
        <v>450</v>
      </c>
      <c r="C91" s="28"/>
      <c r="D91" s="28"/>
      <c r="E91" s="28"/>
    </row>
    <row r="92" spans="1:5" ht="15">
      <c r="A92" s="36" t="s">
        <v>586</v>
      </c>
      <c r="B92" s="5" t="s">
        <v>451</v>
      </c>
      <c r="C92" s="28"/>
      <c r="D92" s="28"/>
      <c r="E92" s="28"/>
    </row>
    <row r="93" spans="1:5" ht="15">
      <c r="A93" s="14" t="s">
        <v>605</v>
      </c>
      <c r="B93" s="7" t="s">
        <v>452</v>
      </c>
      <c r="C93" s="28">
        <f>SUM(C89:C92)</f>
        <v>0</v>
      </c>
      <c r="D93" s="28">
        <f>SUM(D89:D92)</f>
        <v>0</v>
      </c>
      <c r="E93" s="28">
        <f>SUM(E89:E92)</f>
        <v>0</v>
      </c>
    </row>
    <row r="94" spans="1:5" ht="15">
      <c r="A94" s="15" t="s">
        <v>453</v>
      </c>
      <c r="B94" s="7" t="s">
        <v>454</v>
      </c>
      <c r="C94" s="28"/>
      <c r="D94" s="28"/>
      <c r="E94" s="28"/>
    </row>
    <row r="95" spans="1:5" ht="15.75">
      <c r="A95" s="104" t="s">
        <v>606</v>
      </c>
      <c r="B95" s="105" t="s">
        <v>455</v>
      </c>
      <c r="C95" s="108">
        <v>240588</v>
      </c>
      <c r="D95" s="108">
        <f>D72+D77+D82+D88+D93+D94</f>
        <v>492259</v>
      </c>
      <c r="E95" s="108">
        <f>E72+E77+E82+E88+E93+E94</f>
        <v>266693</v>
      </c>
    </row>
    <row r="96" spans="1:5" ht="15.75">
      <c r="A96" s="113" t="s">
        <v>588</v>
      </c>
      <c r="B96" s="116"/>
      <c r="C96" s="153">
        <f>C66+C95</f>
        <v>1424096</v>
      </c>
      <c r="D96" s="153">
        <f>D66+D95</f>
        <v>1831544</v>
      </c>
      <c r="E96" s="153">
        <f>E66+E95</f>
        <v>1187728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G96"/>
  <sheetViews>
    <sheetView zoomScalePageLayoutView="0" workbookViewId="0" topLeftCell="A1">
      <selection activeCell="G35" sqref="G35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</cols>
  <sheetData>
    <row r="1" spans="1:5" ht="24" customHeight="1">
      <c r="A1" s="177" t="s">
        <v>24</v>
      </c>
      <c r="B1" s="192"/>
      <c r="C1" s="192"/>
      <c r="D1" s="192"/>
      <c r="E1" s="192"/>
    </row>
    <row r="2" spans="1:7" ht="24" customHeight="1">
      <c r="A2" s="181" t="s">
        <v>633</v>
      </c>
      <c r="B2" s="178"/>
      <c r="C2" s="178"/>
      <c r="D2" s="178"/>
      <c r="E2" s="178"/>
      <c r="G2" s="68"/>
    </row>
    <row r="3" spans="1:4" ht="18">
      <c r="A3" s="41"/>
      <c r="D3" t="s">
        <v>795</v>
      </c>
    </row>
    <row r="4" ht="15">
      <c r="A4" s="132" t="s">
        <v>766</v>
      </c>
    </row>
    <row r="5" spans="1:5" ht="25.5">
      <c r="A5" s="2" t="s">
        <v>153</v>
      </c>
      <c r="B5" s="3" t="s">
        <v>10</v>
      </c>
      <c r="C5" s="3" t="s">
        <v>759</v>
      </c>
      <c r="D5" s="3" t="s">
        <v>22</v>
      </c>
      <c r="E5" s="81" t="s">
        <v>23</v>
      </c>
    </row>
    <row r="6" spans="1:5" ht="15" customHeight="1">
      <c r="A6" s="32" t="s">
        <v>333</v>
      </c>
      <c r="B6" s="6" t="s">
        <v>334</v>
      </c>
      <c r="C6" s="28"/>
      <c r="D6" s="28"/>
      <c r="E6" s="28"/>
    </row>
    <row r="7" spans="1:5" ht="15" customHeight="1">
      <c r="A7" s="5" t="s">
        <v>335</v>
      </c>
      <c r="B7" s="6" t="s">
        <v>336</v>
      </c>
      <c r="C7" s="28"/>
      <c r="D7" s="28"/>
      <c r="E7" s="28"/>
    </row>
    <row r="8" spans="1:5" ht="15" customHeight="1">
      <c r="A8" s="5" t="s">
        <v>337</v>
      </c>
      <c r="B8" s="6" t="s">
        <v>338</v>
      </c>
      <c r="C8" s="28"/>
      <c r="D8" s="28"/>
      <c r="E8" s="28"/>
    </row>
    <row r="9" spans="1:5" ht="15" customHeight="1">
      <c r="A9" s="5" t="s">
        <v>339</v>
      </c>
      <c r="B9" s="6" t="s">
        <v>340</v>
      </c>
      <c r="C9" s="28"/>
      <c r="D9" s="28"/>
      <c r="E9" s="28"/>
    </row>
    <row r="10" spans="1:5" ht="15" customHeight="1">
      <c r="A10" s="5" t="s">
        <v>341</v>
      </c>
      <c r="B10" s="6" t="s">
        <v>342</v>
      </c>
      <c r="C10" s="28"/>
      <c r="D10" s="28"/>
      <c r="E10" s="28"/>
    </row>
    <row r="11" spans="1:5" ht="15" customHeight="1">
      <c r="A11" s="5" t="s">
        <v>343</v>
      </c>
      <c r="B11" s="6" t="s">
        <v>344</v>
      </c>
      <c r="C11" s="28"/>
      <c r="D11" s="28"/>
      <c r="E11" s="28"/>
    </row>
    <row r="12" spans="1:5" ht="15" customHeight="1">
      <c r="A12" s="7" t="s">
        <v>590</v>
      </c>
      <c r="B12" s="8" t="s">
        <v>345</v>
      </c>
      <c r="C12" s="28">
        <f>SUM(C6:C11)</f>
        <v>0</v>
      </c>
      <c r="D12" s="28">
        <f>SUM(D6:D11)</f>
        <v>0</v>
      </c>
      <c r="E12" s="28">
        <f>SUM(E6:E11)</f>
        <v>0</v>
      </c>
    </row>
    <row r="13" spans="1:5" ht="15" customHeight="1">
      <c r="A13" s="5" t="s">
        <v>346</v>
      </c>
      <c r="B13" s="6" t="s">
        <v>347</v>
      </c>
      <c r="C13" s="28"/>
      <c r="D13" s="28"/>
      <c r="E13" s="28"/>
    </row>
    <row r="14" spans="1:5" ht="15" customHeight="1">
      <c r="A14" s="5" t="s">
        <v>348</v>
      </c>
      <c r="B14" s="6" t="s">
        <v>349</v>
      </c>
      <c r="C14" s="28"/>
      <c r="D14" s="28"/>
      <c r="E14" s="28"/>
    </row>
    <row r="15" spans="1:5" ht="15" customHeight="1">
      <c r="A15" s="5" t="s">
        <v>552</v>
      </c>
      <c r="B15" s="6" t="s">
        <v>350</v>
      </c>
      <c r="C15" s="28"/>
      <c r="D15" s="28"/>
      <c r="E15" s="28"/>
    </row>
    <row r="16" spans="1:5" ht="15" customHeight="1">
      <c r="A16" s="5" t="s">
        <v>553</v>
      </c>
      <c r="B16" s="6" t="s">
        <v>351</v>
      </c>
      <c r="C16" s="28"/>
      <c r="D16" s="28"/>
      <c r="E16" s="28"/>
    </row>
    <row r="17" spans="1:5" ht="15" customHeight="1">
      <c r="A17" s="5" t="s">
        <v>554</v>
      </c>
      <c r="B17" s="6" t="s">
        <v>352</v>
      </c>
      <c r="C17" s="28"/>
      <c r="D17" s="28">
        <v>957</v>
      </c>
      <c r="E17" s="28">
        <v>957</v>
      </c>
    </row>
    <row r="18" spans="1:5" ht="15" customHeight="1">
      <c r="A18" s="38" t="s">
        <v>591</v>
      </c>
      <c r="B18" s="43" t="s">
        <v>353</v>
      </c>
      <c r="C18" s="135">
        <f>SUM(C13:C17)</f>
        <v>0</v>
      </c>
      <c r="D18" s="135">
        <f>SUM(D13:D17)</f>
        <v>957</v>
      </c>
      <c r="E18" s="135">
        <f>SUM(E13:E17)</f>
        <v>957</v>
      </c>
    </row>
    <row r="19" spans="1:5" ht="15" customHeight="1">
      <c r="A19" s="5" t="s">
        <v>558</v>
      </c>
      <c r="B19" s="6" t="s">
        <v>362</v>
      </c>
      <c r="C19" s="28"/>
      <c r="D19" s="28"/>
      <c r="E19" s="28"/>
    </row>
    <row r="20" spans="1:5" ht="15" customHeight="1">
      <c r="A20" s="5" t="s">
        <v>559</v>
      </c>
      <c r="B20" s="6" t="s">
        <v>363</v>
      </c>
      <c r="C20" s="28"/>
      <c r="D20" s="28"/>
      <c r="E20" s="28"/>
    </row>
    <row r="21" spans="1:5" ht="15" customHeight="1">
      <c r="A21" s="7" t="s">
        <v>593</v>
      </c>
      <c r="B21" s="8" t="s">
        <v>364</v>
      </c>
      <c r="C21" s="28">
        <f>SUM(C19:C20)</f>
        <v>0</v>
      </c>
      <c r="D21" s="28">
        <f>SUM(D19:D20)</f>
        <v>0</v>
      </c>
      <c r="E21" s="28">
        <f>SUM(E19:E20)</f>
        <v>0</v>
      </c>
    </row>
    <row r="22" spans="1:5" ht="15" customHeight="1">
      <c r="A22" s="5" t="s">
        <v>560</v>
      </c>
      <c r="B22" s="6" t="s">
        <v>365</v>
      </c>
      <c r="C22" s="28"/>
      <c r="D22" s="28"/>
      <c r="E22" s="28"/>
    </row>
    <row r="23" spans="1:5" ht="15" customHeight="1">
      <c r="A23" s="5" t="s">
        <v>561</v>
      </c>
      <c r="B23" s="6" t="s">
        <v>366</v>
      </c>
      <c r="C23" s="28"/>
      <c r="D23" s="28"/>
      <c r="E23" s="28"/>
    </row>
    <row r="24" spans="1:5" ht="15" customHeight="1">
      <c r="A24" s="5" t="s">
        <v>562</v>
      </c>
      <c r="B24" s="6" t="s">
        <v>367</v>
      </c>
      <c r="C24" s="28"/>
      <c r="D24" s="28"/>
      <c r="E24" s="28"/>
    </row>
    <row r="25" spans="1:5" ht="15" customHeight="1">
      <c r="A25" s="5" t="s">
        <v>563</v>
      </c>
      <c r="B25" s="6" t="s">
        <v>368</v>
      </c>
      <c r="C25" s="28"/>
      <c r="D25" s="28"/>
      <c r="E25" s="28"/>
    </row>
    <row r="26" spans="1:5" ht="15" customHeight="1">
      <c r="A26" s="5" t="s">
        <v>564</v>
      </c>
      <c r="B26" s="6" t="s">
        <v>371</v>
      </c>
      <c r="C26" s="28"/>
      <c r="D26" s="28"/>
      <c r="E26" s="28"/>
    </row>
    <row r="27" spans="1:5" ht="15" customHeight="1">
      <c r="A27" s="5" t="s">
        <v>372</v>
      </c>
      <c r="B27" s="6" t="s">
        <v>373</v>
      </c>
      <c r="C27" s="28"/>
      <c r="D27" s="28"/>
      <c r="E27" s="28"/>
    </row>
    <row r="28" spans="1:5" ht="15" customHeight="1">
      <c r="A28" s="5" t="s">
        <v>565</v>
      </c>
      <c r="B28" s="6" t="s">
        <v>374</v>
      </c>
      <c r="C28" s="28"/>
      <c r="D28" s="28"/>
      <c r="E28" s="28"/>
    </row>
    <row r="29" spans="1:5" ht="15" customHeight="1">
      <c r="A29" s="5" t="s">
        <v>566</v>
      </c>
      <c r="B29" s="6" t="s">
        <v>379</v>
      </c>
      <c r="C29" s="28"/>
      <c r="D29" s="28"/>
      <c r="E29" s="28"/>
    </row>
    <row r="30" spans="1:5" ht="15" customHeight="1">
      <c r="A30" s="7" t="s">
        <v>594</v>
      </c>
      <c r="B30" s="8" t="s">
        <v>382</v>
      </c>
      <c r="C30" s="28">
        <f>SUM(C25:C29)</f>
        <v>0</v>
      </c>
      <c r="D30" s="28">
        <f>SUM(D25:D29)</f>
        <v>0</v>
      </c>
      <c r="E30" s="28">
        <f>SUM(E25:E29)</f>
        <v>0</v>
      </c>
    </row>
    <row r="31" spans="1:5" ht="15" customHeight="1">
      <c r="A31" s="5" t="s">
        <v>567</v>
      </c>
      <c r="B31" s="6" t="s">
        <v>383</v>
      </c>
      <c r="C31" s="28"/>
      <c r="D31" s="28">
        <v>951</v>
      </c>
      <c r="E31" s="28">
        <v>951</v>
      </c>
    </row>
    <row r="32" spans="1:5" ht="15" customHeight="1">
      <c r="A32" s="38" t="s">
        <v>595</v>
      </c>
      <c r="B32" s="43" t="s">
        <v>384</v>
      </c>
      <c r="C32" s="135">
        <f>SUM(C31)</f>
        <v>0</v>
      </c>
      <c r="D32" s="135">
        <f>SUM(D31)</f>
        <v>951</v>
      </c>
      <c r="E32" s="135">
        <f>SUM(E31)</f>
        <v>951</v>
      </c>
    </row>
    <row r="33" spans="1:5" ht="15" customHeight="1">
      <c r="A33" s="13" t="s">
        <v>385</v>
      </c>
      <c r="B33" s="6" t="s">
        <v>386</v>
      </c>
      <c r="C33" s="28"/>
      <c r="D33" s="28"/>
      <c r="E33" s="28"/>
    </row>
    <row r="34" spans="1:5" ht="15" customHeight="1">
      <c r="A34" s="13" t="s">
        <v>568</v>
      </c>
      <c r="B34" s="6" t="s">
        <v>387</v>
      </c>
      <c r="C34" s="28"/>
      <c r="D34" s="28">
        <v>89</v>
      </c>
      <c r="E34" s="28">
        <v>89</v>
      </c>
    </row>
    <row r="35" spans="1:5" ht="15" customHeight="1">
      <c r="A35" s="13" t="s">
        <v>569</v>
      </c>
      <c r="B35" s="6" t="s">
        <v>388</v>
      </c>
      <c r="C35" s="28"/>
      <c r="D35" s="28"/>
      <c r="E35" s="28"/>
    </row>
    <row r="36" spans="1:5" ht="15" customHeight="1">
      <c r="A36" s="13" t="s">
        <v>570</v>
      </c>
      <c r="B36" s="6" t="s">
        <v>389</v>
      </c>
      <c r="C36" s="28"/>
      <c r="D36" s="28"/>
      <c r="E36" s="28"/>
    </row>
    <row r="37" spans="1:5" ht="15" customHeight="1">
      <c r="A37" s="13" t="s">
        <v>390</v>
      </c>
      <c r="B37" s="6" t="s">
        <v>391</v>
      </c>
      <c r="C37" s="28"/>
      <c r="D37" s="28"/>
      <c r="E37" s="28"/>
    </row>
    <row r="38" spans="1:5" ht="15" customHeight="1">
      <c r="A38" s="13" t="s">
        <v>392</v>
      </c>
      <c r="B38" s="6" t="s">
        <v>393</v>
      </c>
      <c r="C38" s="28"/>
      <c r="D38" s="28">
        <v>3</v>
      </c>
      <c r="E38" s="28">
        <v>3</v>
      </c>
    </row>
    <row r="39" spans="1:5" ht="15" customHeight="1">
      <c r="A39" s="13" t="s">
        <v>394</v>
      </c>
      <c r="B39" s="6" t="s">
        <v>395</v>
      </c>
      <c r="C39" s="28"/>
      <c r="D39" s="28"/>
      <c r="E39" s="28"/>
    </row>
    <row r="40" spans="1:5" ht="15" customHeight="1">
      <c r="A40" s="13" t="s">
        <v>571</v>
      </c>
      <c r="B40" s="6" t="s">
        <v>396</v>
      </c>
      <c r="C40" s="28"/>
      <c r="D40" s="28"/>
      <c r="E40" s="28"/>
    </row>
    <row r="41" spans="1:5" ht="15" customHeight="1">
      <c r="A41" s="13" t="s">
        <v>572</v>
      </c>
      <c r="B41" s="6" t="s">
        <v>397</v>
      </c>
      <c r="C41" s="28"/>
      <c r="D41" s="28"/>
      <c r="E41" s="28"/>
    </row>
    <row r="42" spans="1:5" ht="15" customHeight="1">
      <c r="A42" s="13" t="s">
        <v>573</v>
      </c>
      <c r="B42" s="6" t="s">
        <v>398</v>
      </c>
      <c r="C42" s="28"/>
      <c r="D42" s="28">
        <v>50</v>
      </c>
      <c r="E42" s="28">
        <v>50</v>
      </c>
    </row>
    <row r="43" spans="1:5" ht="15" customHeight="1">
      <c r="A43" s="42" t="s">
        <v>596</v>
      </c>
      <c r="B43" s="43" t="s">
        <v>399</v>
      </c>
      <c r="C43" s="135">
        <f>SUM(C33:C42)</f>
        <v>0</v>
      </c>
      <c r="D43" s="135">
        <f>SUM(D33:D42)</f>
        <v>142</v>
      </c>
      <c r="E43" s="135">
        <f>SUM(E33:E42)</f>
        <v>142</v>
      </c>
    </row>
    <row r="44" spans="1:5" ht="15" customHeight="1">
      <c r="A44" s="13" t="s">
        <v>408</v>
      </c>
      <c r="B44" s="6" t="s">
        <v>409</v>
      </c>
      <c r="C44" s="28"/>
      <c r="D44" s="28"/>
      <c r="E44" s="28"/>
    </row>
    <row r="45" spans="1:5" ht="15" customHeight="1">
      <c r="A45" s="5" t="s">
        <v>577</v>
      </c>
      <c r="B45" s="6" t="s">
        <v>410</v>
      </c>
      <c r="C45" s="28"/>
      <c r="D45" s="28"/>
      <c r="E45" s="28"/>
    </row>
    <row r="46" spans="1:5" ht="15" customHeight="1">
      <c r="A46" s="13" t="s">
        <v>578</v>
      </c>
      <c r="B46" s="6" t="s">
        <v>411</v>
      </c>
      <c r="C46" s="28"/>
      <c r="D46" s="28">
        <v>9</v>
      </c>
      <c r="E46" s="28">
        <v>9</v>
      </c>
    </row>
    <row r="47" spans="1:5" ht="15" customHeight="1">
      <c r="A47" s="38" t="s">
        <v>598</v>
      </c>
      <c r="B47" s="43" t="s">
        <v>412</v>
      </c>
      <c r="C47" s="135">
        <f>SUM(C44:C46)</f>
        <v>0</v>
      </c>
      <c r="D47" s="135">
        <f>SUM(D44:D46)</f>
        <v>9</v>
      </c>
      <c r="E47" s="135">
        <f>SUM(E44:E46)</f>
        <v>9</v>
      </c>
    </row>
    <row r="48" spans="1:5" ht="15" customHeight="1">
      <c r="A48" s="97" t="s">
        <v>664</v>
      </c>
      <c r="B48" s="100"/>
      <c r="C48" s="155"/>
      <c r="D48" s="155"/>
      <c r="E48" s="155"/>
    </row>
    <row r="49" spans="1:5" ht="15" customHeight="1">
      <c r="A49" s="5" t="s">
        <v>354</v>
      </c>
      <c r="B49" s="6" t="s">
        <v>355</v>
      </c>
      <c r="C49" s="28"/>
      <c r="D49" s="28"/>
      <c r="E49" s="28"/>
    </row>
    <row r="50" spans="1:5" ht="15" customHeight="1">
      <c r="A50" s="5" t="s">
        <v>356</v>
      </c>
      <c r="B50" s="6" t="s">
        <v>357</v>
      </c>
      <c r="C50" s="28"/>
      <c r="D50" s="28"/>
      <c r="E50" s="28"/>
    </row>
    <row r="51" spans="1:5" ht="15" customHeight="1">
      <c r="A51" s="5" t="s">
        <v>555</v>
      </c>
      <c r="B51" s="6" t="s">
        <v>358</v>
      </c>
      <c r="C51" s="28"/>
      <c r="D51" s="28"/>
      <c r="E51" s="28"/>
    </row>
    <row r="52" spans="1:5" ht="15" customHeight="1">
      <c r="A52" s="5" t="s">
        <v>556</v>
      </c>
      <c r="B52" s="6" t="s">
        <v>359</v>
      </c>
      <c r="C52" s="28"/>
      <c r="D52" s="28"/>
      <c r="E52" s="28"/>
    </row>
    <row r="53" spans="1:5" ht="15" customHeight="1">
      <c r="A53" s="5" t="s">
        <v>557</v>
      </c>
      <c r="B53" s="6" t="s">
        <v>360</v>
      </c>
      <c r="C53" s="28"/>
      <c r="D53" s="28"/>
      <c r="E53" s="28"/>
    </row>
    <row r="54" spans="1:5" ht="15" customHeight="1">
      <c r="A54" s="38" t="s">
        <v>592</v>
      </c>
      <c r="B54" s="43" t="s">
        <v>361</v>
      </c>
      <c r="C54" s="28">
        <f>SUM(C49:C53)</f>
        <v>0</v>
      </c>
      <c r="D54" s="28">
        <f>SUM(D49:D53)</f>
        <v>0</v>
      </c>
      <c r="E54" s="28">
        <f>SUM(E49:E53)</f>
        <v>0</v>
      </c>
    </row>
    <row r="55" spans="1:5" ht="15" customHeight="1">
      <c r="A55" s="13" t="s">
        <v>574</v>
      </c>
      <c r="B55" s="6" t="s">
        <v>400</v>
      </c>
      <c r="C55" s="28"/>
      <c r="D55" s="28"/>
      <c r="E55" s="28"/>
    </row>
    <row r="56" spans="1:5" ht="15" customHeight="1">
      <c r="A56" s="13" t="s">
        <v>575</v>
      </c>
      <c r="B56" s="6" t="s">
        <v>401</v>
      </c>
      <c r="C56" s="28"/>
      <c r="D56" s="28"/>
      <c r="E56" s="28"/>
    </row>
    <row r="57" spans="1:5" ht="15" customHeight="1">
      <c r="A57" s="13" t="s">
        <v>402</v>
      </c>
      <c r="B57" s="6" t="s">
        <v>403</v>
      </c>
      <c r="C57" s="28"/>
      <c r="D57" s="28"/>
      <c r="E57" s="28"/>
    </row>
    <row r="58" spans="1:5" ht="15" customHeight="1">
      <c r="A58" s="13" t="s">
        <v>576</v>
      </c>
      <c r="B58" s="6" t="s">
        <v>404</v>
      </c>
      <c r="C58" s="28"/>
      <c r="D58" s="28"/>
      <c r="E58" s="28"/>
    </row>
    <row r="59" spans="1:5" ht="15" customHeight="1">
      <c r="A59" s="13" t="s">
        <v>405</v>
      </c>
      <c r="B59" s="6" t="s">
        <v>406</v>
      </c>
      <c r="C59" s="28"/>
      <c r="D59" s="28"/>
      <c r="E59" s="28"/>
    </row>
    <row r="60" spans="1:5" ht="15" customHeight="1">
      <c r="A60" s="38" t="s">
        <v>597</v>
      </c>
      <c r="B60" s="43" t="s">
        <v>407</v>
      </c>
      <c r="C60" s="28">
        <f>SUM(C55:C59)</f>
        <v>0</v>
      </c>
      <c r="D60" s="28">
        <f>SUM(D55:D59)</f>
        <v>0</v>
      </c>
      <c r="E60" s="28">
        <f>SUM(E55:E59)</f>
        <v>0</v>
      </c>
    </row>
    <row r="61" spans="1:5" ht="15" customHeight="1">
      <c r="A61" s="13" t="s">
        <v>413</v>
      </c>
      <c r="B61" s="6" t="s">
        <v>414</v>
      </c>
      <c r="C61" s="28"/>
      <c r="D61" s="28"/>
      <c r="E61" s="28"/>
    </row>
    <row r="62" spans="1:5" ht="15" customHeight="1">
      <c r="A62" s="5" t="s">
        <v>579</v>
      </c>
      <c r="B62" s="6" t="s">
        <v>415</v>
      </c>
      <c r="C62" s="28"/>
      <c r="D62" s="28"/>
      <c r="E62" s="28"/>
    </row>
    <row r="63" spans="1:5" ht="15" customHeight="1">
      <c r="A63" s="13" t="s">
        <v>580</v>
      </c>
      <c r="B63" s="6" t="s">
        <v>416</v>
      </c>
      <c r="C63" s="28"/>
      <c r="D63" s="28"/>
      <c r="E63" s="28"/>
    </row>
    <row r="64" spans="1:5" ht="15" customHeight="1">
      <c r="A64" s="38" t="s">
        <v>600</v>
      </c>
      <c r="B64" s="43" t="s">
        <v>417</v>
      </c>
      <c r="C64" s="28">
        <f>SUM(C61:C63)</f>
        <v>0</v>
      </c>
      <c r="D64" s="28">
        <f>SUM(D61:D63)</f>
        <v>0</v>
      </c>
      <c r="E64" s="28">
        <f>SUM(E61:E63)</f>
        <v>0</v>
      </c>
    </row>
    <row r="65" spans="1:5" ht="15" customHeight="1">
      <c r="A65" s="97" t="s">
        <v>663</v>
      </c>
      <c r="B65" s="100"/>
      <c r="C65" s="101"/>
      <c r="D65" s="101"/>
      <c r="E65" s="101"/>
    </row>
    <row r="66" spans="1:5" ht="15.75">
      <c r="A66" s="107" t="s">
        <v>599</v>
      </c>
      <c r="B66" s="102" t="s">
        <v>418</v>
      </c>
      <c r="C66" s="152">
        <f>C18+C32+C43+C47+C54+C60+C64</f>
        <v>0</v>
      </c>
      <c r="D66" s="152">
        <f>D18+D32+D43+D47+D54+D60+D64</f>
        <v>2059</v>
      </c>
      <c r="E66" s="152">
        <f>E18+E32+E43+E47+E54+E60+E64</f>
        <v>2059</v>
      </c>
    </row>
    <row r="67" spans="1:5" ht="15.75">
      <c r="A67" s="109" t="s">
        <v>715</v>
      </c>
      <c r="B67" s="110"/>
      <c r="C67" s="111"/>
      <c r="D67" s="111"/>
      <c r="E67" s="111"/>
    </row>
    <row r="68" spans="1:5" ht="15.75">
      <c r="A68" s="109" t="s">
        <v>716</v>
      </c>
      <c r="B68" s="110"/>
      <c r="C68" s="111"/>
      <c r="D68" s="111"/>
      <c r="E68" s="111"/>
    </row>
    <row r="69" spans="1:5" ht="15">
      <c r="A69" s="36" t="s">
        <v>581</v>
      </c>
      <c r="B69" s="5" t="s">
        <v>419</v>
      </c>
      <c r="C69" s="28"/>
      <c r="D69" s="28"/>
      <c r="E69" s="28"/>
    </row>
    <row r="70" spans="1:5" ht="15">
      <c r="A70" s="13" t="s">
        <v>420</v>
      </c>
      <c r="B70" s="5" t="s">
        <v>421</v>
      </c>
      <c r="C70" s="28"/>
      <c r="D70" s="28"/>
      <c r="E70" s="28"/>
    </row>
    <row r="71" spans="1:5" ht="15">
      <c r="A71" s="36" t="s">
        <v>582</v>
      </c>
      <c r="B71" s="5" t="s">
        <v>422</v>
      </c>
      <c r="C71" s="28"/>
      <c r="D71" s="28"/>
      <c r="E71" s="28"/>
    </row>
    <row r="72" spans="1:2" ht="15">
      <c r="A72" s="15" t="s">
        <v>601</v>
      </c>
      <c r="B72" s="7" t="s">
        <v>423</v>
      </c>
    </row>
    <row r="73" spans="1:5" ht="15">
      <c r="A73" s="13" t="s">
        <v>583</v>
      </c>
      <c r="B73" s="5" t="s">
        <v>424</v>
      </c>
      <c r="C73" s="28"/>
      <c r="D73" s="28"/>
      <c r="E73" s="28"/>
    </row>
    <row r="74" spans="1:5" ht="15">
      <c r="A74" s="36" t="s">
        <v>425</v>
      </c>
      <c r="B74" s="5" t="s">
        <v>426</v>
      </c>
      <c r="C74" s="28"/>
      <c r="D74" s="28"/>
      <c r="E74" s="28"/>
    </row>
    <row r="75" spans="1:5" ht="15">
      <c r="A75" s="13" t="s">
        <v>584</v>
      </c>
      <c r="B75" s="5" t="s">
        <v>427</v>
      </c>
      <c r="C75" s="28"/>
      <c r="D75" s="28"/>
      <c r="E75" s="28"/>
    </row>
    <row r="76" spans="1:5" ht="15">
      <c r="A76" s="36" t="s">
        <v>428</v>
      </c>
      <c r="B76" s="5" t="s">
        <v>429</v>
      </c>
      <c r="C76" s="28"/>
      <c r="D76" s="28"/>
      <c r="E76" s="28"/>
    </row>
    <row r="77" spans="1:5" ht="15">
      <c r="A77" s="14" t="s">
        <v>602</v>
      </c>
      <c r="B77" s="7" t="s">
        <v>430</v>
      </c>
      <c r="C77" s="28">
        <f>SUM(C73:C76)</f>
        <v>0</v>
      </c>
      <c r="D77" s="28">
        <f>SUM(D73:D76)</f>
        <v>0</v>
      </c>
      <c r="E77" s="28">
        <f>SUM(E73:E76)</f>
        <v>0</v>
      </c>
    </row>
    <row r="78" spans="1:5" ht="15">
      <c r="A78" s="5" t="s">
        <v>713</v>
      </c>
      <c r="B78" s="5" t="s">
        <v>431</v>
      </c>
      <c r="C78" s="28">
        <v>4354</v>
      </c>
      <c r="D78" s="28">
        <v>4354</v>
      </c>
      <c r="E78" s="28">
        <v>4354</v>
      </c>
    </row>
    <row r="79" spans="1:5" ht="15">
      <c r="A79" s="5" t="s">
        <v>714</v>
      </c>
      <c r="B79" s="5" t="s">
        <v>431</v>
      </c>
      <c r="C79" s="28"/>
      <c r="D79" s="28"/>
      <c r="E79" s="28"/>
    </row>
    <row r="80" spans="1:5" ht="15">
      <c r="A80" s="5" t="s">
        <v>711</v>
      </c>
      <c r="B80" s="5" t="s">
        <v>432</v>
      </c>
      <c r="C80" s="28"/>
      <c r="D80" s="28"/>
      <c r="E80" s="28"/>
    </row>
    <row r="81" spans="1:5" ht="15">
      <c r="A81" s="5" t="s">
        <v>712</v>
      </c>
      <c r="B81" s="5" t="s">
        <v>432</v>
      </c>
      <c r="C81" s="28"/>
      <c r="D81" s="28"/>
      <c r="E81" s="28"/>
    </row>
    <row r="82" spans="1:5" ht="15">
      <c r="A82" s="7" t="s">
        <v>603</v>
      </c>
      <c r="B82" s="7" t="s">
        <v>433</v>
      </c>
      <c r="C82" s="135">
        <f>SUM(C78:C81)</f>
        <v>4354</v>
      </c>
      <c r="D82" s="135">
        <f>SUM(D78:D81)</f>
        <v>4354</v>
      </c>
      <c r="E82" s="135">
        <f>SUM(E78:E81)</f>
        <v>4354</v>
      </c>
    </row>
    <row r="83" spans="1:5" ht="15">
      <c r="A83" s="36" t="s">
        <v>434</v>
      </c>
      <c r="B83" s="5" t="s">
        <v>435</v>
      </c>
      <c r="C83" s="28"/>
      <c r="D83" s="28"/>
      <c r="E83" s="28"/>
    </row>
    <row r="84" spans="1:5" ht="15">
      <c r="A84" s="36" t="s">
        <v>436</v>
      </c>
      <c r="B84" s="5" t="s">
        <v>437</v>
      </c>
      <c r="C84" s="28"/>
      <c r="D84" s="28"/>
      <c r="E84" s="28"/>
    </row>
    <row r="85" spans="1:5" ht="15">
      <c r="A85" s="36" t="s">
        <v>438</v>
      </c>
      <c r="B85" s="5" t="s">
        <v>439</v>
      </c>
      <c r="C85" s="28">
        <v>91115</v>
      </c>
      <c r="D85" s="28">
        <v>94728</v>
      </c>
      <c r="E85" s="28">
        <v>94728</v>
      </c>
    </row>
    <row r="86" spans="1:5" ht="15">
      <c r="A86" s="36" t="s">
        <v>440</v>
      </c>
      <c r="B86" s="5" t="s">
        <v>441</v>
      </c>
      <c r="C86" s="28"/>
      <c r="D86" s="28"/>
      <c r="E86" s="28"/>
    </row>
    <row r="87" spans="1:5" ht="15">
      <c r="A87" s="13" t="s">
        <v>585</v>
      </c>
      <c r="B87" s="5" t="s">
        <v>442</v>
      </c>
      <c r="C87" s="28"/>
      <c r="D87" s="28"/>
      <c r="E87" s="28"/>
    </row>
    <row r="88" spans="1:5" ht="15">
      <c r="A88" s="15" t="s">
        <v>604</v>
      </c>
      <c r="B88" s="7" t="s">
        <v>444</v>
      </c>
      <c r="C88" s="135">
        <v>95469</v>
      </c>
      <c r="D88" s="135">
        <v>99082</v>
      </c>
      <c r="E88" s="135">
        <v>99082</v>
      </c>
    </row>
    <row r="89" spans="1:5" ht="15">
      <c r="A89" s="13" t="s">
        <v>445</v>
      </c>
      <c r="B89" s="5" t="s">
        <v>446</v>
      </c>
      <c r="C89" s="28"/>
      <c r="D89" s="28"/>
      <c r="E89" s="28"/>
    </row>
    <row r="90" spans="1:5" ht="15">
      <c r="A90" s="13" t="s">
        <v>447</v>
      </c>
      <c r="B90" s="5" t="s">
        <v>448</v>
      </c>
      <c r="C90" s="28"/>
      <c r="D90" s="28"/>
      <c r="E90" s="28"/>
    </row>
    <row r="91" spans="1:5" ht="15">
      <c r="A91" s="36" t="s">
        <v>449</v>
      </c>
      <c r="B91" s="5" t="s">
        <v>450</v>
      </c>
      <c r="C91" s="28"/>
      <c r="D91" s="28"/>
      <c r="E91" s="28"/>
    </row>
    <row r="92" spans="1:5" ht="15">
      <c r="A92" s="36" t="s">
        <v>586</v>
      </c>
      <c r="B92" s="5" t="s">
        <v>451</v>
      </c>
      <c r="C92" s="28"/>
      <c r="D92" s="28"/>
      <c r="E92" s="28"/>
    </row>
    <row r="93" spans="1:5" ht="15">
      <c r="A93" s="14" t="s">
        <v>605</v>
      </c>
      <c r="B93" s="7" t="s">
        <v>452</v>
      </c>
      <c r="C93" s="28">
        <f>SUM(C89:C92)</f>
        <v>0</v>
      </c>
      <c r="D93" s="28">
        <f>SUM(D89:D92)</f>
        <v>0</v>
      </c>
      <c r="E93" s="28">
        <f>SUM(E89:E92)</f>
        <v>0</v>
      </c>
    </row>
    <row r="94" spans="1:5" ht="15">
      <c r="A94" s="15" t="s">
        <v>453</v>
      </c>
      <c r="B94" s="7" t="s">
        <v>454</v>
      </c>
      <c r="C94" s="28"/>
      <c r="D94" s="28"/>
      <c r="E94" s="28"/>
    </row>
    <row r="95" spans="1:5" ht="15.75">
      <c r="A95" s="104" t="s">
        <v>606</v>
      </c>
      <c r="B95" s="105" t="s">
        <v>455</v>
      </c>
      <c r="C95" s="152">
        <v>95469</v>
      </c>
      <c r="D95" s="152">
        <v>99082</v>
      </c>
      <c r="E95" s="152">
        <v>99082</v>
      </c>
    </row>
    <row r="96" spans="1:5" ht="15.75">
      <c r="A96" s="113" t="s">
        <v>588</v>
      </c>
      <c r="B96" s="116"/>
      <c r="C96" s="153">
        <v>95469</v>
      </c>
      <c r="D96" s="153">
        <v>101141</v>
      </c>
      <c r="E96" s="153">
        <v>101141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FF00"/>
  </sheetPr>
  <dimension ref="A1:G96"/>
  <sheetViews>
    <sheetView view="pageBreakPreview" zoomScale="60" zoomScalePageLayoutView="0" workbookViewId="0" topLeftCell="A46">
      <selection activeCell="G79" sqref="G79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</cols>
  <sheetData>
    <row r="1" spans="1:5" ht="24" customHeight="1">
      <c r="A1" s="177" t="s">
        <v>24</v>
      </c>
      <c r="B1" s="192"/>
      <c r="C1" s="192"/>
      <c r="D1" s="192"/>
      <c r="E1" s="192"/>
    </row>
    <row r="2" spans="1:7" ht="24" customHeight="1">
      <c r="A2" s="181" t="s">
        <v>633</v>
      </c>
      <c r="B2" s="178"/>
      <c r="C2" s="178"/>
      <c r="D2" s="178"/>
      <c r="E2" s="178"/>
      <c r="G2" s="68"/>
    </row>
    <row r="3" spans="1:4" ht="18">
      <c r="A3" s="41"/>
      <c r="D3" t="s">
        <v>796</v>
      </c>
    </row>
    <row r="4" ht="15">
      <c r="A4" s="132" t="s">
        <v>765</v>
      </c>
    </row>
    <row r="5" spans="1:5" ht="25.5">
      <c r="A5" s="2" t="s">
        <v>153</v>
      </c>
      <c r="B5" s="3" t="s">
        <v>10</v>
      </c>
      <c r="C5" s="3" t="s">
        <v>759</v>
      </c>
      <c r="D5" s="3" t="s">
        <v>22</v>
      </c>
      <c r="E5" s="81" t="s">
        <v>23</v>
      </c>
    </row>
    <row r="6" spans="1:5" ht="15" customHeight="1">
      <c r="A6" s="32" t="s">
        <v>333</v>
      </c>
      <c r="B6" s="6" t="s">
        <v>334</v>
      </c>
      <c r="C6" s="28"/>
      <c r="D6" s="28"/>
      <c r="E6" s="28"/>
    </row>
    <row r="7" spans="1:5" ht="15" customHeight="1">
      <c r="A7" s="5" t="s">
        <v>335</v>
      </c>
      <c r="B7" s="6" t="s">
        <v>336</v>
      </c>
      <c r="C7" s="28"/>
      <c r="D7" s="28"/>
      <c r="E7" s="28"/>
    </row>
    <row r="8" spans="1:5" ht="15" customHeight="1">
      <c r="A8" s="5" t="s">
        <v>337</v>
      </c>
      <c r="B8" s="6" t="s">
        <v>338</v>
      </c>
      <c r="C8" s="28"/>
      <c r="D8" s="28"/>
      <c r="E8" s="28"/>
    </row>
    <row r="9" spans="1:5" ht="15" customHeight="1">
      <c r="A9" s="5" t="s">
        <v>339</v>
      </c>
      <c r="B9" s="6" t="s">
        <v>340</v>
      </c>
      <c r="C9" s="28"/>
      <c r="D9" s="28"/>
      <c r="E9" s="28"/>
    </row>
    <row r="10" spans="1:5" ht="15" customHeight="1">
      <c r="A10" s="5" t="s">
        <v>341</v>
      </c>
      <c r="B10" s="6" t="s">
        <v>342</v>
      </c>
      <c r="C10" s="28"/>
      <c r="D10" s="28"/>
      <c r="E10" s="28"/>
    </row>
    <row r="11" spans="1:5" ht="15" customHeight="1">
      <c r="A11" s="5" t="s">
        <v>343</v>
      </c>
      <c r="B11" s="6" t="s">
        <v>344</v>
      </c>
      <c r="C11" s="28"/>
      <c r="D11" s="28"/>
      <c r="E11" s="28"/>
    </row>
    <row r="12" spans="1:5" ht="15" customHeight="1">
      <c r="A12" s="7" t="s">
        <v>590</v>
      </c>
      <c r="B12" s="8" t="s">
        <v>345</v>
      </c>
      <c r="C12" s="28">
        <f>SUM(C6:C11)</f>
        <v>0</v>
      </c>
      <c r="D12" s="28">
        <f>SUM(D6:D11)</f>
        <v>0</v>
      </c>
      <c r="E12" s="28">
        <f>SUM(E6:E11)</f>
        <v>0</v>
      </c>
    </row>
    <row r="13" spans="1:5" ht="15" customHeight="1">
      <c r="A13" s="5" t="s">
        <v>346</v>
      </c>
      <c r="B13" s="6" t="s">
        <v>347</v>
      </c>
      <c r="C13" s="28"/>
      <c r="D13" s="28"/>
      <c r="E13" s="28"/>
    </row>
    <row r="14" spans="1:5" ht="15" customHeight="1">
      <c r="A14" s="5" t="s">
        <v>348</v>
      </c>
      <c r="B14" s="6" t="s">
        <v>349</v>
      </c>
      <c r="C14" s="28"/>
      <c r="D14" s="28"/>
      <c r="E14" s="28"/>
    </row>
    <row r="15" spans="1:5" ht="15" customHeight="1">
      <c r="A15" s="5" t="s">
        <v>552</v>
      </c>
      <c r="B15" s="6" t="s">
        <v>350</v>
      </c>
      <c r="C15" s="28"/>
      <c r="D15" s="28"/>
      <c r="E15" s="28"/>
    </row>
    <row r="16" spans="1:5" ht="15" customHeight="1">
      <c r="A16" s="5" t="s">
        <v>553</v>
      </c>
      <c r="B16" s="6" t="s">
        <v>351</v>
      </c>
      <c r="C16" s="28"/>
      <c r="D16" s="28"/>
      <c r="E16" s="28"/>
    </row>
    <row r="17" spans="1:5" ht="15" customHeight="1">
      <c r="A17" s="5" t="s">
        <v>554</v>
      </c>
      <c r="B17" s="6" t="s">
        <v>352</v>
      </c>
      <c r="C17" s="28"/>
      <c r="D17" s="28"/>
      <c r="E17" s="28"/>
    </row>
    <row r="18" spans="1:5" ht="15" customHeight="1">
      <c r="A18" s="38" t="s">
        <v>591</v>
      </c>
      <c r="B18" s="43" t="s">
        <v>353</v>
      </c>
      <c r="C18" s="28">
        <f>SUM(C13:C17)</f>
        <v>0</v>
      </c>
      <c r="D18" s="28">
        <f>SUM(D13:D17)</f>
        <v>0</v>
      </c>
      <c r="E18" s="28">
        <f>SUM(E13:E17)</f>
        <v>0</v>
      </c>
    </row>
    <row r="19" spans="1:5" ht="15" customHeight="1">
      <c r="A19" s="5" t="s">
        <v>558</v>
      </c>
      <c r="B19" s="6" t="s">
        <v>362</v>
      </c>
      <c r="C19" s="28"/>
      <c r="D19" s="28"/>
      <c r="E19" s="28"/>
    </row>
    <row r="20" spans="1:5" ht="15" customHeight="1">
      <c r="A20" s="5" t="s">
        <v>559</v>
      </c>
      <c r="B20" s="6" t="s">
        <v>363</v>
      </c>
      <c r="C20" s="28"/>
      <c r="D20" s="28"/>
      <c r="E20" s="28"/>
    </row>
    <row r="21" spans="1:5" ht="15" customHeight="1">
      <c r="A21" s="7" t="s">
        <v>593</v>
      </c>
      <c r="B21" s="8" t="s">
        <v>364</v>
      </c>
      <c r="C21" s="28">
        <f>SUM(C19:C20)</f>
        <v>0</v>
      </c>
      <c r="D21" s="28">
        <f>SUM(D19:D20)</f>
        <v>0</v>
      </c>
      <c r="E21" s="28">
        <f>SUM(E19:E20)</f>
        <v>0</v>
      </c>
    </row>
    <row r="22" spans="1:5" ht="15" customHeight="1">
      <c r="A22" s="5" t="s">
        <v>560</v>
      </c>
      <c r="B22" s="6" t="s">
        <v>365</v>
      </c>
      <c r="C22" s="28"/>
      <c r="D22" s="28"/>
      <c r="E22" s="28"/>
    </row>
    <row r="23" spans="1:5" ht="15" customHeight="1">
      <c r="A23" s="5" t="s">
        <v>561</v>
      </c>
      <c r="B23" s="6" t="s">
        <v>366</v>
      </c>
      <c r="C23" s="28"/>
      <c r="D23" s="28"/>
      <c r="E23" s="28"/>
    </row>
    <row r="24" spans="1:5" ht="15" customHeight="1">
      <c r="A24" s="5" t="s">
        <v>562</v>
      </c>
      <c r="B24" s="6" t="s">
        <v>367</v>
      </c>
      <c r="C24" s="28"/>
      <c r="D24" s="28"/>
      <c r="E24" s="28"/>
    </row>
    <row r="25" spans="1:5" ht="15" customHeight="1">
      <c r="A25" s="5" t="s">
        <v>563</v>
      </c>
      <c r="B25" s="6" t="s">
        <v>368</v>
      </c>
      <c r="C25" s="28"/>
      <c r="D25" s="28"/>
      <c r="E25" s="28"/>
    </row>
    <row r="26" spans="1:5" ht="15" customHeight="1">
      <c r="A26" s="5" t="s">
        <v>564</v>
      </c>
      <c r="B26" s="6" t="s">
        <v>371</v>
      </c>
      <c r="C26" s="28"/>
      <c r="D26" s="28"/>
      <c r="E26" s="28"/>
    </row>
    <row r="27" spans="1:5" ht="15" customHeight="1">
      <c r="A27" s="5" t="s">
        <v>372</v>
      </c>
      <c r="B27" s="6" t="s">
        <v>373</v>
      </c>
      <c r="C27" s="28"/>
      <c r="D27" s="28"/>
      <c r="E27" s="28"/>
    </row>
    <row r="28" spans="1:5" ht="15" customHeight="1">
      <c r="A28" s="5" t="s">
        <v>565</v>
      </c>
      <c r="B28" s="6" t="s">
        <v>374</v>
      </c>
      <c r="C28" s="28"/>
      <c r="D28" s="28"/>
      <c r="E28" s="28"/>
    </row>
    <row r="29" spans="1:5" ht="15" customHeight="1">
      <c r="A29" s="5" t="s">
        <v>566</v>
      </c>
      <c r="B29" s="6" t="s">
        <v>379</v>
      </c>
      <c r="C29" s="28"/>
      <c r="D29" s="28"/>
      <c r="E29" s="28"/>
    </row>
    <row r="30" spans="1:5" ht="15" customHeight="1">
      <c r="A30" s="7" t="s">
        <v>594</v>
      </c>
      <c r="B30" s="8" t="s">
        <v>382</v>
      </c>
      <c r="C30" s="28">
        <f>SUM(C25:C29)</f>
        <v>0</v>
      </c>
      <c r="D30" s="28">
        <f>SUM(D25:D29)</f>
        <v>0</v>
      </c>
      <c r="E30" s="28">
        <f>SUM(E25:E29)</f>
        <v>0</v>
      </c>
    </row>
    <row r="31" spans="1:5" ht="15" customHeight="1">
      <c r="A31" s="5" t="s">
        <v>567</v>
      </c>
      <c r="B31" s="6" t="s">
        <v>383</v>
      </c>
      <c r="C31" s="28"/>
      <c r="D31" s="28"/>
      <c r="E31" s="28"/>
    </row>
    <row r="32" spans="1:5" ht="15" customHeight="1">
      <c r="A32" s="38" t="s">
        <v>595</v>
      </c>
      <c r="B32" s="43" t="s">
        <v>384</v>
      </c>
      <c r="C32" s="28">
        <f>SUM(C31)</f>
        <v>0</v>
      </c>
      <c r="D32" s="28">
        <f>SUM(D31)</f>
        <v>0</v>
      </c>
      <c r="E32" s="28">
        <f>SUM(E31)</f>
        <v>0</v>
      </c>
    </row>
    <row r="33" spans="1:5" ht="15" customHeight="1">
      <c r="A33" s="13" t="s">
        <v>385</v>
      </c>
      <c r="B33" s="6" t="s">
        <v>386</v>
      </c>
      <c r="C33" s="28"/>
      <c r="D33" s="28"/>
      <c r="E33" s="28"/>
    </row>
    <row r="34" spans="1:5" ht="15" customHeight="1">
      <c r="A34" s="13" t="s">
        <v>568</v>
      </c>
      <c r="B34" s="6" t="s">
        <v>387</v>
      </c>
      <c r="C34" s="28"/>
      <c r="D34" s="28"/>
      <c r="E34" s="28"/>
    </row>
    <row r="35" spans="1:5" ht="15" customHeight="1">
      <c r="A35" s="13" t="s">
        <v>569</v>
      </c>
      <c r="B35" s="6" t="s">
        <v>388</v>
      </c>
      <c r="C35" s="28"/>
      <c r="D35" s="28"/>
      <c r="E35" s="28"/>
    </row>
    <row r="36" spans="1:5" ht="15" customHeight="1">
      <c r="A36" s="13" t="s">
        <v>570</v>
      </c>
      <c r="B36" s="6" t="s">
        <v>389</v>
      </c>
      <c r="C36" s="28"/>
      <c r="D36" s="28"/>
      <c r="E36" s="28"/>
    </row>
    <row r="37" spans="1:5" ht="15" customHeight="1">
      <c r="A37" s="13" t="s">
        <v>390</v>
      </c>
      <c r="B37" s="6" t="s">
        <v>391</v>
      </c>
      <c r="C37" s="28"/>
      <c r="D37" s="28"/>
      <c r="E37" s="28"/>
    </row>
    <row r="38" spans="1:5" ht="15" customHeight="1">
      <c r="A38" s="13" t="s">
        <v>392</v>
      </c>
      <c r="B38" s="6" t="s">
        <v>393</v>
      </c>
      <c r="C38" s="28"/>
      <c r="D38" s="28"/>
      <c r="E38" s="28"/>
    </row>
    <row r="39" spans="1:5" ht="15" customHeight="1">
      <c r="A39" s="13" t="s">
        <v>394</v>
      </c>
      <c r="B39" s="6" t="s">
        <v>395</v>
      </c>
      <c r="C39" s="28"/>
      <c r="D39" s="28"/>
      <c r="E39" s="28"/>
    </row>
    <row r="40" spans="1:5" ht="15" customHeight="1">
      <c r="A40" s="13" t="s">
        <v>571</v>
      </c>
      <c r="B40" s="6" t="s">
        <v>396</v>
      </c>
      <c r="C40" s="28"/>
      <c r="D40" s="28"/>
      <c r="E40" s="28"/>
    </row>
    <row r="41" spans="1:5" ht="15" customHeight="1">
      <c r="A41" s="13" t="s">
        <v>572</v>
      </c>
      <c r="B41" s="6" t="s">
        <v>397</v>
      </c>
      <c r="C41" s="28"/>
      <c r="D41" s="28"/>
      <c r="E41" s="28"/>
    </row>
    <row r="42" spans="1:5" ht="15" customHeight="1">
      <c r="A42" s="13" t="s">
        <v>573</v>
      </c>
      <c r="B42" s="6" t="s">
        <v>398</v>
      </c>
      <c r="C42" s="28"/>
      <c r="D42" s="28"/>
      <c r="E42" s="28">
        <v>32</v>
      </c>
    </row>
    <row r="43" spans="1:5" ht="15" customHeight="1">
      <c r="A43" s="42" t="s">
        <v>596</v>
      </c>
      <c r="B43" s="43" t="s">
        <v>399</v>
      </c>
      <c r="C43" s="135">
        <f>SUM(C33:C42)</f>
        <v>0</v>
      </c>
      <c r="D43" s="135">
        <f>SUM(D33:D42)</f>
        <v>0</v>
      </c>
      <c r="E43" s="135">
        <f>SUM(E33:E42)</f>
        <v>32</v>
      </c>
    </row>
    <row r="44" spans="1:5" ht="15" customHeight="1">
      <c r="A44" s="13" t="s">
        <v>408</v>
      </c>
      <c r="B44" s="6" t="s">
        <v>409</v>
      </c>
      <c r="C44" s="28"/>
      <c r="D44" s="28"/>
      <c r="E44" s="28"/>
    </row>
    <row r="45" spans="1:5" ht="15" customHeight="1">
      <c r="A45" s="5" t="s">
        <v>577</v>
      </c>
      <c r="B45" s="6" t="s">
        <v>410</v>
      </c>
      <c r="C45" s="28"/>
      <c r="D45" s="28"/>
      <c r="E45" s="28"/>
    </row>
    <row r="46" spans="1:5" ht="15" customHeight="1">
      <c r="A46" s="13" t="s">
        <v>578</v>
      </c>
      <c r="B46" s="6" t="s">
        <v>411</v>
      </c>
      <c r="C46" s="28"/>
      <c r="D46" s="28"/>
      <c r="E46" s="28"/>
    </row>
    <row r="47" spans="1:5" ht="15" customHeight="1">
      <c r="A47" s="38" t="s">
        <v>598</v>
      </c>
      <c r="B47" s="43" t="s">
        <v>412</v>
      </c>
      <c r="C47" s="28">
        <f>SUM(C44:C46)</f>
        <v>0</v>
      </c>
      <c r="D47" s="28">
        <f>SUM(D44:D46)</f>
        <v>0</v>
      </c>
      <c r="E47" s="28">
        <f>SUM(E44:E46)</f>
        <v>0</v>
      </c>
    </row>
    <row r="48" spans="1:5" ht="15" customHeight="1">
      <c r="A48" s="97" t="s">
        <v>664</v>
      </c>
      <c r="B48" s="100"/>
      <c r="C48" s="101"/>
      <c r="D48" s="101"/>
      <c r="E48" s="101"/>
    </row>
    <row r="49" spans="1:5" ht="15" customHeight="1">
      <c r="A49" s="5" t="s">
        <v>354</v>
      </c>
      <c r="B49" s="6" t="s">
        <v>355</v>
      </c>
      <c r="C49" s="28"/>
      <c r="D49" s="28"/>
      <c r="E49" s="28"/>
    </row>
    <row r="50" spans="1:5" ht="15" customHeight="1">
      <c r="A50" s="5" t="s">
        <v>356</v>
      </c>
      <c r="B50" s="6" t="s">
        <v>357</v>
      </c>
      <c r="C50" s="28"/>
      <c r="D50" s="28"/>
      <c r="E50" s="28"/>
    </row>
    <row r="51" spans="1:5" ht="15" customHeight="1">
      <c r="A51" s="5" t="s">
        <v>555</v>
      </c>
      <c r="B51" s="6" t="s">
        <v>358</v>
      </c>
      <c r="C51" s="28"/>
      <c r="D51" s="28"/>
      <c r="E51" s="28"/>
    </row>
    <row r="52" spans="1:5" ht="15" customHeight="1">
      <c r="A52" s="5" t="s">
        <v>556</v>
      </c>
      <c r="B52" s="6" t="s">
        <v>359</v>
      </c>
      <c r="C52" s="28"/>
      <c r="D52" s="28"/>
      <c r="E52" s="28"/>
    </row>
    <row r="53" spans="1:5" ht="15" customHeight="1">
      <c r="A53" s="5" t="s">
        <v>557</v>
      </c>
      <c r="B53" s="6" t="s">
        <v>360</v>
      </c>
      <c r="C53" s="28"/>
      <c r="D53" s="28"/>
      <c r="E53" s="28"/>
    </row>
    <row r="54" spans="1:5" ht="15" customHeight="1">
      <c r="A54" s="38" t="s">
        <v>592</v>
      </c>
      <c r="B54" s="43" t="s">
        <v>361</v>
      </c>
      <c r="C54" s="28">
        <f>SUM(C49:C53)</f>
        <v>0</v>
      </c>
      <c r="D54" s="28">
        <f>SUM(D49:D53)</f>
        <v>0</v>
      </c>
      <c r="E54" s="28">
        <f>SUM(E49:E53)</f>
        <v>0</v>
      </c>
    </row>
    <row r="55" spans="1:5" ht="15" customHeight="1">
      <c r="A55" s="13" t="s">
        <v>574</v>
      </c>
      <c r="B55" s="6" t="s">
        <v>400</v>
      </c>
      <c r="C55" s="28"/>
      <c r="D55" s="28"/>
      <c r="E55" s="28"/>
    </row>
    <row r="56" spans="1:5" ht="15" customHeight="1">
      <c r="A56" s="13" t="s">
        <v>575</v>
      </c>
      <c r="B56" s="6" t="s">
        <v>401</v>
      </c>
      <c r="C56" s="28"/>
      <c r="D56" s="28"/>
      <c r="E56" s="28"/>
    </row>
    <row r="57" spans="1:5" ht="15" customHeight="1">
      <c r="A57" s="13" t="s">
        <v>402</v>
      </c>
      <c r="B57" s="6" t="s">
        <v>403</v>
      </c>
      <c r="C57" s="28"/>
      <c r="D57" s="28"/>
      <c r="E57" s="28"/>
    </row>
    <row r="58" spans="1:5" ht="15" customHeight="1">
      <c r="A58" s="13" t="s">
        <v>576</v>
      </c>
      <c r="B58" s="6" t="s">
        <v>404</v>
      </c>
      <c r="C58" s="28"/>
      <c r="D58" s="28"/>
      <c r="E58" s="28"/>
    </row>
    <row r="59" spans="1:5" ht="15" customHeight="1">
      <c r="A59" s="13" t="s">
        <v>405</v>
      </c>
      <c r="B59" s="6" t="s">
        <v>406</v>
      </c>
      <c r="C59" s="28"/>
      <c r="D59" s="28"/>
      <c r="E59" s="28"/>
    </row>
    <row r="60" spans="1:5" ht="15" customHeight="1">
      <c r="A60" s="38" t="s">
        <v>597</v>
      </c>
      <c r="B60" s="43" t="s">
        <v>407</v>
      </c>
      <c r="C60" s="28">
        <f>SUM(C55:C59)</f>
        <v>0</v>
      </c>
      <c r="D60" s="28">
        <f>SUM(D55:D59)</f>
        <v>0</v>
      </c>
      <c r="E60" s="28">
        <f>SUM(E55:E59)</f>
        <v>0</v>
      </c>
    </row>
    <row r="61" spans="1:5" ht="15" customHeight="1">
      <c r="A61" s="13" t="s">
        <v>413</v>
      </c>
      <c r="B61" s="6" t="s">
        <v>414</v>
      </c>
      <c r="C61" s="28"/>
      <c r="D61" s="28"/>
      <c r="E61" s="28"/>
    </row>
    <row r="62" spans="1:5" ht="15" customHeight="1">
      <c r="A62" s="5" t="s">
        <v>579</v>
      </c>
      <c r="B62" s="6" t="s">
        <v>415</v>
      </c>
      <c r="C62" s="28"/>
      <c r="D62" s="28"/>
      <c r="E62" s="28"/>
    </row>
    <row r="63" spans="1:5" ht="15" customHeight="1">
      <c r="A63" s="13" t="s">
        <v>580</v>
      </c>
      <c r="B63" s="6" t="s">
        <v>416</v>
      </c>
      <c r="C63" s="28"/>
      <c r="D63" s="28"/>
      <c r="E63" s="28"/>
    </row>
    <row r="64" spans="1:5" ht="15" customHeight="1">
      <c r="A64" s="38" t="s">
        <v>600</v>
      </c>
      <c r="B64" s="43" t="s">
        <v>417</v>
      </c>
      <c r="C64" s="28">
        <f>SUM(C61:C63)</f>
        <v>0</v>
      </c>
      <c r="D64" s="28">
        <f>SUM(D61:D63)</f>
        <v>0</v>
      </c>
      <c r="E64" s="28">
        <f>SUM(E61:E63)</f>
        <v>0</v>
      </c>
    </row>
    <row r="65" spans="1:5" ht="15" customHeight="1">
      <c r="A65" s="97" t="s">
        <v>663</v>
      </c>
      <c r="B65" s="100"/>
      <c r="C65" s="101"/>
      <c r="D65" s="101"/>
      <c r="E65" s="101"/>
    </row>
    <row r="66" spans="1:5" ht="15.75">
      <c r="A66" s="107" t="s">
        <v>599</v>
      </c>
      <c r="B66" s="102" t="s">
        <v>418</v>
      </c>
      <c r="C66" s="108">
        <f>C18+C32+C43+C47+C54+C60+C64</f>
        <v>0</v>
      </c>
      <c r="D66" s="152">
        <f>D18+D32+D43+D47+D54+D60+D64</f>
        <v>0</v>
      </c>
      <c r="E66" s="152">
        <f>E18+E32+E43+E47+E54+E60+E64</f>
        <v>32</v>
      </c>
    </row>
    <row r="67" spans="1:5" ht="15.75">
      <c r="A67" s="109" t="s">
        <v>715</v>
      </c>
      <c r="B67" s="110"/>
      <c r="C67" s="111"/>
      <c r="D67" s="111"/>
      <c r="E67" s="111"/>
    </row>
    <row r="68" spans="1:5" ht="15.75">
      <c r="A68" s="109" t="s">
        <v>716</v>
      </c>
      <c r="B68" s="110"/>
      <c r="C68" s="111"/>
      <c r="D68" s="111"/>
      <c r="E68" s="111"/>
    </row>
    <row r="69" spans="1:5" ht="15">
      <c r="A69" s="36" t="s">
        <v>581</v>
      </c>
      <c r="B69" s="5" t="s">
        <v>419</v>
      </c>
      <c r="C69" s="28"/>
      <c r="D69" s="28"/>
      <c r="E69" s="28"/>
    </row>
    <row r="70" spans="1:5" ht="15">
      <c r="A70" s="13" t="s">
        <v>420</v>
      </c>
      <c r="B70" s="5" t="s">
        <v>421</v>
      </c>
      <c r="C70" s="28"/>
      <c r="D70" s="28"/>
      <c r="E70" s="28"/>
    </row>
    <row r="71" spans="1:5" ht="15">
      <c r="A71" s="36" t="s">
        <v>582</v>
      </c>
      <c r="B71" s="5" t="s">
        <v>422</v>
      </c>
      <c r="C71" s="28"/>
      <c r="D71" s="28"/>
      <c r="E71" s="28"/>
    </row>
    <row r="72" spans="1:2" ht="15">
      <c r="A72" s="15" t="s">
        <v>601</v>
      </c>
      <c r="B72" s="7" t="s">
        <v>423</v>
      </c>
    </row>
    <row r="73" spans="1:5" ht="15">
      <c r="A73" s="13" t="s">
        <v>583</v>
      </c>
      <c r="B73" s="5" t="s">
        <v>424</v>
      </c>
      <c r="C73" s="28"/>
      <c r="D73" s="28"/>
      <c r="E73" s="28"/>
    </row>
    <row r="74" spans="1:5" ht="15">
      <c r="A74" s="36" t="s">
        <v>425</v>
      </c>
      <c r="B74" s="5" t="s">
        <v>426</v>
      </c>
      <c r="C74" s="28"/>
      <c r="D74" s="28"/>
      <c r="E74" s="28"/>
    </row>
    <row r="75" spans="1:5" ht="15">
      <c r="A75" s="13" t="s">
        <v>584</v>
      </c>
      <c r="B75" s="5" t="s">
        <v>427</v>
      </c>
      <c r="C75" s="28"/>
      <c r="D75" s="28"/>
      <c r="E75" s="28"/>
    </row>
    <row r="76" spans="1:5" ht="15">
      <c r="A76" s="36" t="s">
        <v>428</v>
      </c>
      <c r="B76" s="5" t="s">
        <v>429</v>
      </c>
      <c r="C76" s="28"/>
      <c r="D76" s="28"/>
      <c r="E76" s="28"/>
    </row>
    <row r="77" spans="1:5" ht="15">
      <c r="A77" s="14" t="s">
        <v>602</v>
      </c>
      <c r="B77" s="7" t="s">
        <v>430</v>
      </c>
      <c r="C77" s="28">
        <f>SUM(C73:C76)</f>
        <v>0</v>
      </c>
      <c r="D77" s="28">
        <f>SUM(D73:D76)</f>
        <v>0</v>
      </c>
      <c r="E77" s="28">
        <f>SUM(E73:E76)</f>
        <v>0</v>
      </c>
    </row>
    <row r="78" spans="1:5" ht="15">
      <c r="A78" s="5" t="s">
        <v>713</v>
      </c>
      <c r="B78" s="5" t="s">
        <v>431</v>
      </c>
      <c r="C78" s="28"/>
      <c r="D78" s="28"/>
      <c r="E78" s="28"/>
    </row>
    <row r="79" spans="1:5" ht="15">
      <c r="A79" s="5" t="s">
        <v>714</v>
      </c>
      <c r="B79" s="5" t="s">
        <v>431</v>
      </c>
      <c r="C79" s="28"/>
      <c r="D79" s="28"/>
      <c r="E79" s="28"/>
    </row>
    <row r="80" spans="1:5" ht="15">
      <c r="A80" s="5" t="s">
        <v>711</v>
      </c>
      <c r="B80" s="5" t="s">
        <v>432</v>
      </c>
      <c r="C80" s="28">
        <v>2058</v>
      </c>
      <c r="D80" s="28">
        <v>2058</v>
      </c>
      <c r="E80" s="28">
        <v>2058</v>
      </c>
    </row>
    <row r="81" spans="1:5" ht="15">
      <c r="A81" s="5" t="s">
        <v>712</v>
      </c>
      <c r="B81" s="5" t="s">
        <v>432</v>
      </c>
      <c r="C81" s="28"/>
      <c r="D81" s="28"/>
      <c r="E81" s="28"/>
    </row>
    <row r="82" spans="1:5" ht="15">
      <c r="A82" s="7" t="s">
        <v>603</v>
      </c>
      <c r="B82" s="7" t="s">
        <v>433</v>
      </c>
      <c r="C82" s="135">
        <f>SUM(C78:C81)</f>
        <v>2058</v>
      </c>
      <c r="D82" s="135">
        <f>SUM(D78:D81)</f>
        <v>2058</v>
      </c>
      <c r="E82" s="135">
        <f>SUM(E78:E81)</f>
        <v>2058</v>
      </c>
    </row>
    <row r="83" spans="1:5" ht="15">
      <c r="A83" s="36" t="s">
        <v>434</v>
      </c>
      <c r="B83" s="5" t="s">
        <v>435</v>
      </c>
      <c r="C83" s="28"/>
      <c r="D83" s="28"/>
      <c r="E83" s="28"/>
    </row>
    <row r="84" spans="1:5" ht="15">
      <c r="A84" s="36" t="s">
        <v>436</v>
      </c>
      <c r="B84" s="5" t="s">
        <v>437</v>
      </c>
      <c r="C84" s="28"/>
      <c r="D84" s="28"/>
      <c r="E84" s="28"/>
    </row>
    <row r="85" spans="1:5" ht="15">
      <c r="A85" s="36" t="s">
        <v>438</v>
      </c>
      <c r="B85" s="5" t="s">
        <v>439</v>
      </c>
      <c r="C85" s="28">
        <v>100316</v>
      </c>
      <c r="D85" s="28">
        <v>103682</v>
      </c>
      <c r="E85" s="28">
        <v>103682</v>
      </c>
    </row>
    <row r="86" spans="1:5" ht="15">
      <c r="A86" s="36" t="s">
        <v>440</v>
      </c>
      <c r="B86" s="5" t="s">
        <v>441</v>
      </c>
      <c r="C86" s="28"/>
      <c r="D86" s="28"/>
      <c r="E86" s="28"/>
    </row>
    <row r="87" spans="1:5" ht="15">
      <c r="A87" s="13" t="s">
        <v>585</v>
      </c>
      <c r="B87" s="5" t="s">
        <v>442</v>
      </c>
      <c r="C87" s="28"/>
      <c r="D87" s="28"/>
      <c r="E87" s="28"/>
    </row>
    <row r="88" spans="1:5" ht="15">
      <c r="A88" s="15" t="s">
        <v>604</v>
      </c>
      <c r="B88" s="7" t="s">
        <v>444</v>
      </c>
      <c r="C88" s="135">
        <v>102374</v>
      </c>
      <c r="D88" s="135">
        <v>105740</v>
      </c>
      <c r="E88" s="135">
        <f>SUM(E83:E87)</f>
        <v>103682</v>
      </c>
    </row>
    <row r="89" spans="1:5" ht="15">
      <c r="A89" s="13" t="s">
        <v>445</v>
      </c>
      <c r="B89" s="5" t="s">
        <v>446</v>
      </c>
      <c r="C89" s="28"/>
      <c r="D89" s="28"/>
      <c r="E89" s="28"/>
    </row>
    <row r="90" spans="1:5" ht="15">
      <c r="A90" s="13" t="s">
        <v>447</v>
      </c>
      <c r="B90" s="5" t="s">
        <v>448</v>
      </c>
      <c r="C90" s="28"/>
      <c r="D90" s="28"/>
      <c r="E90" s="28"/>
    </row>
    <row r="91" spans="1:5" ht="15">
      <c r="A91" s="36" t="s">
        <v>449</v>
      </c>
      <c r="B91" s="5" t="s">
        <v>450</v>
      </c>
      <c r="C91" s="28"/>
      <c r="D91" s="28"/>
      <c r="E91" s="28"/>
    </row>
    <row r="92" spans="1:5" ht="15">
      <c r="A92" s="36" t="s">
        <v>586</v>
      </c>
      <c r="B92" s="5" t="s">
        <v>451</v>
      </c>
      <c r="C92" s="28"/>
      <c r="D92" s="28"/>
      <c r="E92" s="28"/>
    </row>
    <row r="93" spans="1:5" ht="15">
      <c r="A93" s="14" t="s">
        <v>605</v>
      </c>
      <c r="B93" s="7" t="s">
        <v>452</v>
      </c>
      <c r="C93" s="28">
        <f>SUM(C89:C92)</f>
        <v>0</v>
      </c>
      <c r="D93" s="28">
        <f>SUM(D89:D92)</f>
        <v>0</v>
      </c>
      <c r="E93" s="28">
        <f>SUM(E89:E92)</f>
        <v>0</v>
      </c>
    </row>
    <row r="94" spans="1:5" ht="15">
      <c r="A94" s="15" t="s">
        <v>453</v>
      </c>
      <c r="B94" s="7" t="s">
        <v>454</v>
      </c>
      <c r="C94" s="28"/>
      <c r="D94" s="28"/>
      <c r="E94" s="28"/>
    </row>
    <row r="95" spans="1:5" ht="15.75">
      <c r="A95" s="104" t="s">
        <v>606</v>
      </c>
      <c r="B95" s="105" t="s">
        <v>455</v>
      </c>
      <c r="C95" s="152">
        <v>102374</v>
      </c>
      <c r="D95" s="152">
        <v>105740</v>
      </c>
      <c r="E95" s="152">
        <f>E72+E77+E82++E88+E93+E94</f>
        <v>105740</v>
      </c>
    </row>
    <row r="96" spans="1:5" ht="15.75">
      <c r="A96" s="113" t="s">
        <v>588</v>
      </c>
      <c r="B96" s="116"/>
      <c r="C96" s="153">
        <v>102374</v>
      </c>
      <c r="D96" s="153">
        <v>105740</v>
      </c>
      <c r="E96" s="153">
        <v>105772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G96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</cols>
  <sheetData>
    <row r="1" spans="1:5" ht="24" customHeight="1">
      <c r="A1" s="177" t="s">
        <v>24</v>
      </c>
      <c r="B1" s="192"/>
      <c r="C1" s="192"/>
      <c r="D1" s="192"/>
      <c r="E1" s="192"/>
    </row>
    <row r="2" spans="1:7" ht="24" customHeight="1">
      <c r="A2" s="181" t="s">
        <v>633</v>
      </c>
      <c r="B2" s="178"/>
      <c r="C2" s="178"/>
      <c r="D2" s="178"/>
      <c r="E2" s="178"/>
      <c r="G2" s="68"/>
    </row>
    <row r="3" spans="1:4" ht="18">
      <c r="A3" s="41"/>
      <c r="D3" t="s">
        <v>797</v>
      </c>
    </row>
    <row r="4" ht="15">
      <c r="A4" s="82" t="s">
        <v>751</v>
      </c>
    </row>
    <row r="5" spans="1:5" ht="25.5">
      <c r="A5" s="2" t="s">
        <v>153</v>
      </c>
      <c r="B5" s="3" t="s">
        <v>10</v>
      </c>
      <c r="C5" s="3" t="s">
        <v>759</v>
      </c>
      <c r="D5" s="3" t="s">
        <v>22</v>
      </c>
      <c r="E5" s="81" t="s">
        <v>23</v>
      </c>
    </row>
    <row r="6" spans="1:5" ht="15" customHeight="1">
      <c r="A6" s="32" t="s">
        <v>333</v>
      </c>
      <c r="B6" s="6" t="s">
        <v>334</v>
      </c>
      <c r="C6" s="28">
        <v>143296</v>
      </c>
      <c r="D6" s="28">
        <v>143296</v>
      </c>
      <c r="E6" s="28">
        <v>143296</v>
      </c>
    </row>
    <row r="7" spans="1:5" ht="15" customHeight="1">
      <c r="A7" s="5" t="s">
        <v>335</v>
      </c>
      <c r="B7" s="6" t="s">
        <v>336</v>
      </c>
      <c r="C7" s="28">
        <v>91184</v>
      </c>
      <c r="D7" s="28">
        <v>89384</v>
      </c>
      <c r="E7" s="28">
        <v>89384</v>
      </c>
    </row>
    <row r="8" spans="1:5" ht="15" customHeight="1">
      <c r="A8" s="5" t="s">
        <v>337</v>
      </c>
      <c r="B8" s="6" t="s">
        <v>338</v>
      </c>
      <c r="C8" s="28">
        <v>18864</v>
      </c>
      <c r="D8" s="28">
        <v>26736</v>
      </c>
      <c r="E8" s="28">
        <v>26736</v>
      </c>
    </row>
    <row r="9" spans="1:5" ht="15" customHeight="1">
      <c r="A9" s="5" t="s">
        <v>339</v>
      </c>
      <c r="B9" s="6" t="s">
        <v>340</v>
      </c>
      <c r="C9" s="28">
        <v>6499</v>
      </c>
      <c r="D9" s="28">
        <v>6499</v>
      </c>
      <c r="E9" s="28">
        <v>6499</v>
      </c>
    </row>
    <row r="10" spans="1:5" ht="15" customHeight="1">
      <c r="A10" s="5" t="s">
        <v>341</v>
      </c>
      <c r="B10" s="6" t="s">
        <v>342</v>
      </c>
      <c r="C10" s="28">
        <v>4597</v>
      </c>
      <c r="D10" s="28">
        <v>5001</v>
      </c>
      <c r="E10" s="28">
        <v>5001</v>
      </c>
    </row>
    <row r="11" spans="1:5" ht="15" customHeight="1">
      <c r="A11" s="5" t="s">
        <v>343</v>
      </c>
      <c r="B11" s="6" t="s">
        <v>344</v>
      </c>
      <c r="C11" s="28"/>
      <c r="D11" s="28">
        <v>5018</v>
      </c>
      <c r="E11" s="28">
        <v>5018</v>
      </c>
    </row>
    <row r="12" spans="1:5" ht="15" customHeight="1">
      <c r="A12" s="7" t="s">
        <v>590</v>
      </c>
      <c r="B12" s="8" t="s">
        <v>345</v>
      </c>
      <c r="C12" s="135">
        <f>SUM(C6:C11)</f>
        <v>264440</v>
      </c>
      <c r="D12" s="135">
        <f>SUM(D6:D11)</f>
        <v>275934</v>
      </c>
      <c r="E12" s="135">
        <f>SUM(E6:E11)</f>
        <v>275934</v>
      </c>
    </row>
    <row r="13" spans="1:5" ht="15" customHeight="1">
      <c r="A13" s="5" t="s">
        <v>346</v>
      </c>
      <c r="B13" s="6" t="s">
        <v>347</v>
      </c>
      <c r="C13" s="28"/>
      <c r="D13" s="28"/>
      <c r="E13" s="28"/>
    </row>
    <row r="14" spans="1:5" ht="15" customHeight="1">
      <c r="A14" s="5" t="s">
        <v>348</v>
      </c>
      <c r="B14" s="6" t="s">
        <v>349</v>
      </c>
      <c r="C14" s="28"/>
      <c r="D14" s="28"/>
      <c r="E14" s="28"/>
    </row>
    <row r="15" spans="1:5" ht="15" customHeight="1">
      <c r="A15" s="5" t="s">
        <v>552</v>
      </c>
      <c r="B15" s="6" t="s">
        <v>350</v>
      </c>
      <c r="C15" s="28"/>
      <c r="D15" s="28"/>
      <c r="E15" s="28"/>
    </row>
    <row r="16" spans="1:5" ht="15" customHeight="1">
      <c r="A16" s="5" t="s">
        <v>553</v>
      </c>
      <c r="B16" s="6" t="s">
        <v>351</v>
      </c>
      <c r="C16" s="28"/>
      <c r="D16" s="28"/>
      <c r="E16" s="28"/>
    </row>
    <row r="17" spans="1:5" ht="15" customHeight="1">
      <c r="A17" s="5" t="s">
        <v>554</v>
      </c>
      <c r="B17" s="6" t="s">
        <v>352</v>
      </c>
      <c r="C17" s="28">
        <v>8900</v>
      </c>
      <c r="D17" s="28">
        <v>31208</v>
      </c>
      <c r="E17" s="28">
        <v>31208</v>
      </c>
    </row>
    <row r="18" spans="1:5" ht="15" customHeight="1">
      <c r="A18" s="38" t="s">
        <v>591</v>
      </c>
      <c r="B18" s="43" t="s">
        <v>353</v>
      </c>
      <c r="C18" s="135">
        <v>273340</v>
      </c>
      <c r="D18" s="135">
        <v>307142</v>
      </c>
      <c r="E18" s="135">
        <v>307142</v>
      </c>
    </row>
    <row r="19" spans="1:5" ht="15" customHeight="1">
      <c r="A19" s="5" t="s">
        <v>558</v>
      </c>
      <c r="B19" s="6" t="s">
        <v>362</v>
      </c>
      <c r="C19" s="135"/>
      <c r="D19" s="135"/>
      <c r="E19" s="135"/>
    </row>
    <row r="20" spans="1:5" ht="15" customHeight="1">
      <c r="A20" s="5" t="s">
        <v>559</v>
      </c>
      <c r="B20" s="6" t="s">
        <v>363</v>
      </c>
      <c r="C20" s="135"/>
      <c r="D20" s="135"/>
      <c r="E20" s="135"/>
    </row>
    <row r="21" spans="1:5" ht="15" customHeight="1">
      <c r="A21" s="7" t="s">
        <v>593</v>
      </c>
      <c r="B21" s="8" t="s">
        <v>364</v>
      </c>
      <c r="C21" s="135">
        <f>SUM(C19:C20)</f>
        <v>0</v>
      </c>
      <c r="D21" s="135">
        <f>SUM(D19:D20)</f>
        <v>0</v>
      </c>
      <c r="E21" s="135">
        <f>SUM(E19:E20)</f>
        <v>0</v>
      </c>
    </row>
    <row r="22" spans="1:5" ht="15" customHeight="1">
      <c r="A22" s="5" t="s">
        <v>560</v>
      </c>
      <c r="B22" s="6" t="s">
        <v>365</v>
      </c>
      <c r="C22" s="135"/>
      <c r="D22" s="135"/>
      <c r="E22" s="135"/>
    </row>
    <row r="23" spans="1:5" ht="15" customHeight="1">
      <c r="A23" s="5" t="s">
        <v>561</v>
      </c>
      <c r="B23" s="6" t="s">
        <v>366</v>
      </c>
      <c r="C23" s="135"/>
      <c r="D23" s="135"/>
      <c r="E23" s="135"/>
    </row>
    <row r="24" spans="1:5" ht="15" customHeight="1">
      <c r="A24" s="5" t="s">
        <v>562</v>
      </c>
      <c r="B24" s="6" t="s">
        <v>367</v>
      </c>
      <c r="C24" s="151">
        <v>70000</v>
      </c>
      <c r="D24" s="151">
        <v>81652</v>
      </c>
      <c r="E24" s="151">
        <v>81651</v>
      </c>
    </row>
    <row r="25" spans="1:5" ht="15" customHeight="1">
      <c r="A25" s="5" t="s">
        <v>563</v>
      </c>
      <c r="B25" s="6" t="s">
        <v>368</v>
      </c>
      <c r="C25" s="151">
        <v>53000</v>
      </c>
      <c r="D25" s="151">
        <v>69877</v>
      </c>
      <c r="E25" s="151">
        <v>69877</v>
      </c>
    </row>
    <row r="26" spans="1:5" ht="15" customHeight="1">
      <c r="A26" s="5" t="s">
        <v>564</v>
      </c>
      <c r="B26" s="6" t="s">
        <v>371</v>
      </c>
      <c r="C26" s="151"/>
      <c r="D26" s="151"/>
      <c r="E26" s="151"/>
    </row>
    <row r="27" spans="1:5" ht="15" customHeight="1">
      <c r="A27" s="5" t="s">
        <v>372</v>
      </c>
      <c r="B27" s="6" t="s">
        <v>373</v>
      </c>
      <c r="C27" s="151"/>
      <c r="D27" s="151"/>
      <c r="E27" s="151"/>
    </row>
    <row r="28" spans="1:5" ht="15" customHeight="1">
      <c r="A28" s="5" t="s">
        <v>565</v>
      </c>
      <c r="B28" s="6" t="s">
        <v>374</v>
      </c>
      <c r="C28" s="151">
        <v>18000</v>
      </c>
      <c r="D28" s="151">
        <v>20365</v>
      </c>
      <c r="E28" s="151">
        <v>20365</v>
      </c>
    </row>
    <row r="29" spans="1:5" ht="15" customHeight="1">
      <c r="A29" s="5" t="s">
        <v>566</v>
      </c>
      <c r="B29" s="6" t="s">
        <v>379</v>
      </c>
      <c r="C29" s="151">
        <v>1000</v>
      </c>
      <c r="D29" s="151">
        <v>2645</v>
      </c>
      <c r="E29" s="151">
        <v>2645</v>
      </c>
    </row>
    <row r="30" spans="1:5" ht="15" customHeight="1">
      <c r="A30" s="7" t="s">
        <v>594</v>
      </c>
      <c r="B30" s="8" t="s">
        <v>382</v>
      </c>
      <c r="C30" s="135">
        <f>SUM(C25:C29)</f>
        <v>72000</v>
      </c>
      <c r="D30" s="135">
        <f>SUM(D25:D29)</f>
        <v>92887</v>
      </c>
      <c r="E30" s="135">
        <f>SUM(E25:E29)</f>
        <v>92887</v>
      </c>
    </row>
    <row r="31" spans="1:5" ht="15" customHeight="1">
      <c r="A31" s="5" t="s">
        <v>567</v>
      </c>
      <c r="B31" s="6" t="s">
        <v>383</v>
      </c>
      <c r="C31" s="135"/>
      <c r="D31" s="151">
        <v>4207</v>
      </c>
      <c r="E31" s="151">
        <v>4207</v>
      </c>
    </row>
    <row r="32" spans="1:5" ht="15" customHeight="1">
      <c r="A32" s="38" t="s">
        <v>595</v>
      </c>
      <c r="B32" s="43" t="s">
        <v>384</v>
      </c>
      <c r="C32" s="135">
        <v>142000</v>
      </c>
      <c r="D32" s="135">
        <v>178746</v>
      </c>
      <c r="E32" s="135">
        <v>178745</v>
      </c>
    </row>
    <row r="33" spans="1:5" ht="15" customHeight="1">
      <c r="A33" s="13" t="s">
        <v>385</v>
      </c>
      <c r="B33" s="6" t="s">
        <v>386</v>
      </c>
      <c r="C33" s="28"/>
      <c r="D33" s="28">
        <v>1046</v>
      </c>
      <c r="E33" s="28">
        <v>1046</v>
      </c>
    </row>
    <row r="34" spans="1:5" ht="15" customHeight="1">
      <c r="A34" s="13" t="s">
        <v>568</v>
      </c>
      <c r="B34" s="6" t="s">
        <v>387</v>
      </c>
      <c r="C34" s="28"/>
      <c r="D34" s="28">
        <v>26807</v>
      </c>
      <c r="E34" s="28">
        <v>21018</v>
      </c>
    </row>
    <row r="35" spans="1:5" ht="15" customHeight="1">
      <c r="A35" s="13" t="s">
        <v>569</v>
      </c>
      <c r="B35" s="6" t="s">
        <v>388</v>
      </c>
      <c r="C35" s="28"/>
      <c r="D35" s="28">
        <v>3890</v>
      </c>
      <c r="E35" s="28">
        <v>3890</v>
      </c>
    </row>
    <row r="36" spans="1:5" ht="15" customHeight="1">
      <c r="A36" s="13" t="s">
        <v>570</v>
      </c>
      <c r="B36" s="6" t="s">
        <v>389</v>
      </c>
      <c r="C36" s="28">
        <v>26718</v>
      </c>
      <c r="D36" s="28">
        <v>3351</v>
      </c>
      <c r="E36" s="28">
        <v>3351</v>
      </c>
    </row>
    <row r="37" spans="1:5" ht="15" customHeight="1">
      <c r="A37" s="13" t="s">
        <v>390</v>
      </c>
      <c r="B37" s="6" t="s">
        <v>391</v>
      </c>
      <c r="C37" s="28">
        <v>17614</v>
      </c>
      <c r="D37" s="28">
        <v>17614</v>
      </c>
      <c r="E37" s="28">
        <v>15726</v>
      </c>
    </row>
    <row r="38" spans="1:5" ht="15" customHeight="1">
      <c r="A38" s="13" t="s">
        <v>392</v>
      </c>
      <c r="B38" s="6" t="s">
        <v>393</v>
      </c>
      <c r="C38" s="28">
        <v>7851</v>
      </c>
      <c r="D38" s="28">
        <v>7854</v>
      </c>
      <c r="E38" s="28">
        <v>6422</v>
      </c>
    </row>
    <row r="39" spans="1:5" ht="15" customHeight="1">
      <c r="A39" s="13" t="s">
        <v>394</v>
      </c>
      <c r="B39" s="6" t="s">
        <v>395</v>
      </c>
      <c r="C39" s="28"/>
      <c r="D39" s="28"/>
      <c r="E39" s="28"/>
    </row>
    <row r="40" spans="1:5" ht="15" customHeight="1">
      <c r="A40" s="13" t="s">
        <v>571</v>
      </c>
      <c r="B40" s="6" t="s">
        <v>396</v>
      </c>
      <c r="C40" s="28"/>
      <c r="D40" s="28">
        <v>175</v>
      </c>
      <c r="E40" s="28">
        <v>178</v>
      </c>
    </row>
    <row r="41" spans="1:5" ht="15" customHeight="1">
      <c r="A41" s="13" t="s">
        <v>572</v>
      </c>
      <c r="B41" s="6" t="s">
        <v>397</v>
      </c>
      <c r="C41" s="28"/>
      <c r="D41" s="28"/>
      <c r="E41" s="28"/>
    </row>
    <row r="42" spans="1:5" ht="15" customHeight="1">
      <c r="A42" s="13" t="s">
        <v>573</v>
      </c>
      <c r="B42" s="6" t="s">
        <v>398</v>
      </c>
      <c r="C42" s="28">
        <v>1617</v>
      </c>
      <c r="D42" s="28">
        <v>1667</v>
      </c>
      <c r="E42" s="28">
        <v>1422</v>
      </c>
    </row>
    <row r="43" spans="1:5" ht="15" customHeight="1">
      <c r="A43" s="42" t="s">
        <v>596</v>
      </c>
      <c r="B43" s="43" t="s">
        <v>399</v>
      </c>
      <c r="C43" s="135">
        <f>SUM(C33:C42)</f>
        <v>53800</v>
      </c>
      <c r="D43" s="135">
        <f>SUM(D33:D42)</f>
        <v>62404</v>
      </c>
      <c r="E43" s="135">
        <f>SUM(E33:E42)</f>
        <v>53053</v>
      </c>
    </row>
    <row r="44" spans="1:5" ht="15" customHeight="1">
      <c r="A44" s="13" t="s">
        <v>408</v>
      </c>
      <c r="B44" s="6" t="s">
        <v>409</v>
      </c>
      <c r="C44" s="28"/>
      <c r="D44" s="28"/>
      <c r="E44" s="28"/>
    </row>
    <row r="45" spans="1:5" ht="15" customHeight="1">
      <c r="A45" s="5" t="s">
        <v>577</v>
      </c>
      <c r="B45" s="6" t="s">
        <v>410</v>
      </c>
      <c r="C45" s="28"/>
      <c r="D45" s="28"/>
      <c r="E45" s="28"/>
    </row>
    <row r="46" spans="1:5" ht="15" customHeight="1">
      <c r="A46" s="13" t="s">
        <v>578</v>
      </c>
      <c r="B46" s="6" t="s">
        <v>411</v>
      </c>
      <c r="C46" s="28">
        <v>33705</v>
      </c>
      <c r="D46" s="28">
        <v>23501</v>
      </c>
      <c r="E46" s="28">
        <v>17492</v>
      </c>
    </row>
    <row r="47" spans="1:5" ht="15" customHeight="1">
      <c r="A47" s="38" t="s">
        <v>598</v>
      </c>
      <c r="B47" s="43" t="s">
        <v>412</v>
      </c>
      <c r="C47" s="135">
        <f>SUM(C44:C46)</f>
        <v>33705</v>
      </c>
      <c r="D47" s="135">
        <f>SUM(D44:D46)</f>
        <v>23501</v>
      </c>
      <c r="E47" s="135">
        <f>SUM(E44:E46)</f>
        <v>17492</v>
      </c>
    </row>
    <row r="48" spans="1:5" ht="15" customHeight="1">
      <c r="A48" s="97" t="s">
        <v>664</v>
      </c>
      <c r="B48" s="100"/>
      <c r="C48" s="101"/>
      <c r="D48" s="101"/>
      <c r="E48" s="101"/>
    </row>
    <row r="49" spans="1:5" ht="15" customHeight="1">
      <c r="A49" s="5" t="s">
        <v>354</v>
      </c>
      <c r="B49" s="6" t="s">
        <v>355</v>
      </c>
      <c r="C49" s="28"/>
      <c r="D49" s="28">
        <v>107279</v>
      </c>
      <c r="E49" s="28">
        <v>107279</v>
      </c>
    </row>
    <row r="50" spans="1:5" ht="15" customHeight="1">
      <c r="A50" s="5" t="s">
        <v>356</v>
      </c>
      <c r="B50" s="6" t="s">
        <v>357</v>
      </c>
      <c r="C50" s="28"/>
      <c r="D50" s="28"/>
      <c r="E50" s="28"/>
    </row>
    <row r="51" spans="1:5" ht="15" customHeight="1">
      <c r="A51" s="5" t="s">
        <v>555</v>
      </c>
      <c r="B51" s="6" t="s">
        <v>358</v>
      </c>
      <c r="C51" s="28"/>
      <c r="D51" s="28"/>
      <c r="E51" s="28"/>
    </row>
    <row r="52" spans="1:5" ht="15" customHeight="1">
      <c r="A52" s="5" t="s">
        <v>556</v>
      </c>
      <c r="B52" s="6" t="s">
        <v>359</v>
      </c>
      <c r="C52" s="28"/>
      <c r="D52" s="28"/>
      <c r="E52" s="28"/>
    </row>
    <row r="53" spans="1:5" ht="15" customHeight="1">
      <c r="A53" s="5" t="s">
        <v>557</v>
      </c>
      <c r="B53" s="6" t="s">
        <v>360</v>
      </c>
      <c r="C53" s="28">
        <v>18765</v>
      </c>
      <c r="D53" s="28"/>
      <c r="E53" s="28"/>
    </row>
    <row r="54" spans="1:5" ht="15" customHeight="1">
      <c r="A54" s="38" t="s">
        <v>592</v>
      </c>
      <c r="B54" s="43" t="s">
        <v>361</v>
      </c>
      <c r="C54" s="135">
        <f>SUM(C49:C53)</f>
        <v>18765</v>
      </c>
      <c r="D54" s="135">
        <f>SUM(D49:D53)</f>
        <v>107279</v>
      </c>
      <c r="E54" s="135">
        <f>SUM(E49:E53)</f>
        <v>107279</v>
      </c>
    </row>
    <row r="55" spans="1:5" ht="15" customHeight="1">
      <c r="A55" s="13" t="s">
        <v>574</v>
      </c>
      <c r="B55" s="6" t="s">
        <v>400</v>
      </c>
      <c r="C55" s="28"/>
      <c r="D55" s="28"/>
      <c r="E55" s="28"/>
    </row>
    <row r="56" spans="1:5" ht="15" customHeight="1">
      <c r="A56" s="13" t="s">
        <v>575</v>
      </c>
      <c r="B56" s="6" t="s">
        <v>401</v>
      </c>
      <c r="C56" s="28"/>
      <c r="D56" s="28">
        <v>374</v>
      </c>
      <c r="E56" s="28">
        <v>377</v>
      </c>
    </row>
    <row r="57" spans="1:5" ht="15" customHeight="1">
      <c r="A57" s="13" t="s">
        <v>402</v>
      </c>
      <c r="B57" s="6" t="s">
        <v>403</v>
      </c>
      <c r="C57" s="28"/>
      <c r="D57" s="28"/>
      <c r="E57" s="28">
        <v>3</v>
      </c>
    </row>
    <row r="58" spans="1:5" ht="15" customHeight="1">
      <c r="A58" s="13" t="s">
        <v>576</v>
      </c>
      <c r="B58" s="6" t="s">
        <v>404</v>
      </c>
      <c r="C58" s="28"/>
      <c r="D58" s="28"/>
      <c r="E58" s="28"/>
    </row>
    <row r="59" spans="1:5" ht="15" customHeight="1">
      <c r="A59" s="13" t="s">
        <v>405</v>
      </c>
      <c r="B59" s="6" t="s">
        <v>406</v>
      </c>
      <c r="C59" s="28"/>
      <c r="D59" s="28"/>
      <c r="E59" s="28"/>
    </row>
    <row r="60" spans="1:5" ht="15" customHeight="1">
      <c r="A60" s="38" t="s">
        <v>597</v>
      </c>
      <c r="B60" s="43" t="s">
        <v>407</v>
      </c>
      <c r="C60" s="135">
        <f>SUM(C55:C59)</f>
        <v>0</v>
      </c>
      <c r="D60" s="135">
        <f>SUM(D55:D59)</f>
        <v>374</v>
      </c>
      <c r="E60" s="135">
        <f>SUM(E55:E59)</f>
        <v>380</v>
      </c>
    </row>
    <row r="61" spans="1:5" ht="15" customHeight="1">
      <c r="A61" s="13" t="s">
        <v>413</v>
      </c>
      <c r="B61" s="6" t="s">
        <v>414</v>
      </c>
      <c r="C61" s="28"/>
      <c r="D61" s="28"/>
      <c r="E61" s="28"/>
    </row>
    <row r="62" spans="1:5" ht="15" customHeight="1">
      <c r="A62" s="5" t="s">
        <v>579</v>
      </c>
      <c r="B62" s="6" t="s">
        <v>415</v>
      </c>
      <c r="C62" s="28"/>
      <c r="D62" s="28"/>
      <c r="E62" s="28"/>
    </row>
    <row r="63" spans="1:5" ht="15" customHeight="1">
      <c r="A63" s="13" t="s">
        <v>580</v>
      </c>
      <c r="B63" s="6" t="s">
        <v>416</v>
      </c>
      <c r="C63" s="28">
        <v>661898</v>
      </c>
      <c r="D63" s="28">
        <v>661898</v>
      </c>
      <c r="E63" s="28">
        <v>259035</v>
      </c>
    </row>
    <row r="64" spans="1:5" ht="15" customHeight="1">
      <c r="A64" s="38" t="s">
        <v>600</v>
      </c>
      <c r="B64" s="43" t="s">
        <v>417</v>
      </c>
      <c r="C64" s="135">
        <f>SUM(C61:C63)</f>
        <v>661898</v>
      </c>
      <c r="D64" s="135">
        <f>SUM(D61:D63)</f>
        <v>661898</v>
      </c>
      <c r="E64" s="135">
        <f>SUM(E61:E63)</f>
        <v>259035</v>
      </c>
    </row>
    <row r="65" spans="1:5" ht="15" customHeight="1">
      <c r="A65" s="97" t="s">
        <v>663</v>
      </c>
      <c r="B65" s="100"/>
      <c r="C65" s="101"/>
      <c r="D65" s="101"/>
      <c r="E65" s="101"/>
    </row>
    <row r="66" spans="1:5" ht="15.75">
      <c r="A66" s="107" t="s">
        <v>599</v>
      </c>
      <c r="B66" s="102" t="s">
        <v>418</v>
      </c>
      <c r="C66" s="152">
        <f>C18+C32+C43+C47+C54+C60+C64</f>
        <v>1183508</v>
      </c>
      <c r="D66" s="152">
        <f>D18+D32+D43+D47+D54+D60+D64</f>
        <v>1341344</v>
      </c>
      <c r="E66" s="152">
        <f>E18+E32+E43+E47+E54+E60+E64</f>
        <v>923126</v>
      </c>
    </row>
    <row r="67" spans="1:5" ht="15.75">
      <c r="A67" s="109" t="s">
        <v>715</v>
      </c>
      <c r="B67" s="110"/>
      <c r="C67" s="111"/>
      <c r="D67" s="111"/>
      <c r="E67" s="111"/>
    </row>
    <row r="68" spans="1:5" ht="15.75">
      <c r="A68" s="109" t="s">
        <v>716</v>
      </c>
      <c r="B68" s="110"/>
      <c r="C68" s="111"/>
      <c r="D68" s="111"/>
      <c r="E68" s="111"/>
    </row>
    <row r="69" spans="1:5" ht="15">
      <c r="A69" s="36" t="s">
        <v>581</v>
      </c>
      <c r="B69" s="5" t="s">
        <v>419</v>
      </c>
      <c r="C69" s="28">
        <v>127000</v>
      </c>
      <c r="D69" s="28">
        <v>115445</v>
      </c>
      <c r="E69" s="28">
        <v>2662</v>
      </c>
    </row>
    <row r="70" spans="1:5" ht="15">
      <c r="A70" s="13" t="s">
        <v>420</v>
      </c>
      <c r="B70" s="5" t="s">
        <v>421</v>
      </c>
      <c r="C70" s="28"/>
      <c r="D70" s="28"/>
      <c r="E70" s="28"/>
    </row>
    <row r="71" spans="1:5" ht="15">
      <c r="A71" s="36" t="s">
        <v>582</v>
      </c>
      <c r="B71" s="5" t="s">
        <v>422</v>
      </c>
      <c r="C71" s="28"/>
      <c r="D71" s="28"/>
      <c r="E71" s="28"/>
    </row>
    <row r="72" spans="1:5" ht="15">
      <c r="A72" s="15" t="s">
        <v>601</v>
      </c>
      <c r="B72" s="7" t="s">
        <v>423</v>
      </c>
      <c r="C72" s="135">
        <f>SUM(C69:C71)</f>
        <v>127000</v>
      </c>
      <c r="D72" s="135">
        <f>SUM(D69:D71)</f>
        <v>115445</v>
      </c>
      <c r="E72" s="135">
        <f>SUM(E69:E71)</f>
        <v>2662</v>
      </c>
    </row>
    <row r="73" spans="1:5" ht="15">
      <c r="A73" s="13" t="s">
        <v>583</v>
      </c>
      <c r="B73" s="5" t="s">
        <v>424</v>
      </c>
      <c r="C73" s="28"/>
      <c r="D73" s="28"/>
      <c r="E73" s="28"/>
    </row>
    <row r="74" spans="1:5" ht="15">
      <c r="A74" s="36" t="s">
        <v>425</v>
      </c>
      <c r="B74" s="5" t="s">
        <v>426</v>
      </c>
      <c r="C74" s="28"/>
      <c r="D74" s="28"/>
      <c r="E74" s="28"/>
    </row>
    <row r="75" spans="1:5" ht="15">
      <c r="A75" s="13" t="s">
        <v>584</v>
      </c>
      <c r="B75" s="5" t="s">
        <v>427</v>
      </c>
      <c r="C75" s="28"/>
      <c r="D75" s="28"/>
      <c r="E75" s="28"/>
    </row>
    <row r="76" spans="1:5" ht="15">
      <c r="A76" s="36" t="s">
        <v>428</v>
      </c>
      <c r="B76" s="5" t="s">
        <v>429</v>
      </c>
      <c r="C76" s="28"/>
      <c r="D76" s="28"/>
      <c r="E76" s="28"/>
    </row>
    <row r="77" spans="1:5" ht="15">
      <c r="A77" s="14" t="s">
        <v>602</v>
      </c>
      <c r="B77" s="7" t="s">
        <v>430</v>
      </c>
      <c r="C77" s="28">
        <f>SUM(C73:C76)</f>
        <v>0</v>
      </c>
      <c r="D77" s="28">
        <f>SUM(D73:D76)</f>
        <v>0</v>
      </c>
      <c r="E77" s="28">
        <f>SUM(E73:E76)</f>
        <v>0</v>
      </c>
    </row>
    <row r="78" spans="1:5" ht="15">
      <c r="A78" s="5" t="s">
        <v>713</v>
      </c>
      <c r="B78" s="5" t="s">
        <v>431</v>
      </c>
      <c r="C78" s="28">
        <v>120000</v>
      </c>
      <c r="D78" s="28">
        <v>132059</v>
      </c>
      <c r="E78" s="28">
        <v>132059</v>
      </c>
    </row>
    <row r="79" spans="1:5" ht="15">
      <c r="A79" s="5" t="s">
        <v>714</v>
      </c>
      <c r="B79" s="5" t="s">
        <v>431</v>
      </c>
      <c r="C79" s="28"/>
      <c r="D79" s="28"/>
      <c r="E79" s="28"/>
    </row>
    <row r="80" spans="1:5" ht="15">
      <c r="A80" s="5" t="s">
        <v>711</v>
      </c>
      <c r="B80" s="5" t="s">
        <v>432</v>
      </c>
      <c r="C80" s="28"/>
      <c r="D80" s="28"/>
      <c r="E80" s="28"/>
    </row>
    <row r="81" spans="1:5" ht="15">
      <c r="A81" s="5" t="s">
        <v>712</v>
      </c>
      <c r="B81" s="5" t="s">
        <v>432</v>
      </c>
      <c r="C81" s="28"/>
      <c r="D81" s="28"/>
      <c r="E81" s="28"/>
    </row>
    <row r="82" spans="1:5" ht="15">
      <c r="A82" s="7" t="s">
        <v>603</v>
      </c>
      <c r="B82" s="7" t="s">
        <v>433</v>
      </c>
      <c r="C82" s="135">
        <f>SUM(C78:C81)</f>
        <v>120000</v>
      </c>
      <c r="D82" s="135">
        <f>SUM(D78:D81)</f>
        <v>132059</v>
      </c>
      <c r="E82" s="135">
        <f>SUM(E78:E81)</f>
        <v>132059</v>
      </c>
    </row>
    <row r="83" spans="1:5" ht="15">
      <c r="A83" s="36" t="s">
        <v>434</v>
      </c>
      <c r="B83" s="5" t="s">
        <v>435</v>
      </c>
      <c r="C83" s="28"/>
      <c r="D83" s="28">
        <v>10075</v>
      </c>
      <c r="E83" s="28">
        <v>10075</v>
      </c>
    </row>
    <row r="84" spans="1:5" ht="15">
      <c r="A84" s="36" t="s">
        <v>436</v>
      </c>
      <c r="B84" s="5" t="s">
        <v>437</v>
      </c>
      <c r="C84" s="28"/>
      <c r="D84" s="28"/>
      <c r="E84" s="28"/>
    </row>
    <row r="85" spans="1:5" ht="15">
      <c r="A85" s="36" t="s">
        <v>438</v>
      </c>
      <c r="B85" s="5" t="s">
        <v>439</v>
      </c>
      <c r="C85" s="28">
        <v>191431</v>
      </c>
      <c r="D85" s="28">
        <v>198410</v>
      </c>
      <c r="E85" s="28">
        <v>198410</v>
      </c>
    </row>
    <row r="86" spans="1:5" ht="15">
      <c r="A86" s="36" t="s">
        <v>440</v>
      </c>
      <c r="B86" s="5" t="s">
        <v>441</v>
      </c>
      <c r="C86" s="28"/>
      <c r="D86" s="28"/>
      <c r="E86" s="28"/>
    </row>
    <row r="87" spans="1:5" ht="15">
      <c r="A87" s="13" t="s">
        <v>585</v>
      </c>
      <c r="B87" s="5" t="s">
        <v>442</v>
      </c>
      <c r="C87" s="28"/>
      <c r="D87" s="28"/>
      <c r="E87" s="28"/>
    </row>
    <row r="88" spans="1:5" ht="15">
      <c r="A88" s="15" t="s">
        <v>604</v>
      </c>
      <c r="B88" s="7" t="s">
        <v>444</v>
      </c>
      <c r="C88" s="135">
        <f>SUM(C83:C87)</f>
        <v>191431</v>
      </c>
      <c r="D88" s="135">
        <f>SUM(D83:D87)</f>
        <v>208485</v>
      </c>
      <c r="E88" s="135">
        <f>SUM(E83:E87)</f>
        <v>208485</v>
      </c>
    </row>
    <row r="89" spans="1:5" ht="15">
      <c r="A89" s="13" t="s">
        <v>445</v>
      </c>
      <c r="B89" s="5" t="s">
        <v>446</v>
      </c>
      <c r="C89" s="28"/>
      <c r="D89" s="28"/>
      <c r="E89" s="28"/>
    </row>
    <row r="90" spans="1:5" ht="15">
      <c r="A90" s="13" t="s">
        <v>447</v>
      </c>
      <c r="B90" s="5" t="s">
        <v>448</v>
      </c>
      <c r="C90" s="28"/>
      <c r="D90" s="28"/>
      <c r="E90" s="28"/>
    </row>
    <row r="91" spans="1:5" ht="15">
      <c r="A91" s="36" t="s">
        <v>449</v>
      </c>
      <c r="B91" s="5" t="s">
        <v>450</v>
      </c>
      <c r="C91" s="28"/>
      <c r="D91" s="28"/>
      <c r="E91" s="28"/>
    </row>
    <row r="92" spans="1:5" ht="15">
      <c r="A92" s="36" t="s">
        <v>586</v>
      </c>
      <c r="B92" s="5" t="s">
        <v>451</v>
      </c>
      <c r="C92" s="28"/>
      <c r="D92" s="28"/>
      <c r="E92" s="28"/>
    </row>
    <row r="93" spans="1:5" ht="15">
      <c r="A93" s="14" t="s">
        <v>605</v>
      </c>
      <c r="B93" s="7" t="s">
        <v>452</v>
      </c>
      <c r="C93" s="28">
        <f>SUM(C89:C92)</f>
        <v>0</v>
      </c>
      <c r="D93" s="28">
        <f>SUM(D89:D92)</f>
        <v>0</v>
      </c>
      <c r="E93" s="28">
        <f>SUM(E89:E92)</f>
        <v>0</v>
      </c>
    </row>
    <row r="94" spans="1:5" ht="15">
      <c r="A94" s="15" t="s">
        <v>453</v>
      </c>
      <c r="B94" s="7" t="s">
        <v>454</v>
      </c>
      <c r="C94" s="28"/>
      <c r="D94" s="28"/>
      <c r="E94" s="28"/>
    </row>
    <row r="95" spans="1:5" ht="15.75">
      <c r="A95" s="104" t="s">
        <v>606</v>
      </c>
      <c r="B95" s="105" t="s">
        <v>455</v>
      </c>
      <c r="C95" s="152">
        <f>C72+C77+C82+C88+C93+C94</f>
        <v>438431</v>
      </c>
      <c r="D95" s="152">
        <f>D72+D77+D82+D88+D93+D94</f>
        <v>455989</v>
      </c>
      <c r="E95" s="152">
        <f>E72+E77+E82+E88+E93+E94</f>
        <v>343206</v>
      </c>
    </row>
    <row r="96" spans="1:5" ht="15.75">
      <c r="A96" s="113" t="s">
        <v>588</v>
      </c>
      <c r="B96" s="116"/>
      <c r="C96" s="153">
        <f>SUM(C66+C95)</f>
        <v>1621939</v>
      </c>
      <c r="D96" s="153">
        <f>SUM(D66+D95)</f>
        <v>1797333</v>
      </c>
      <c r="E96" s="153">
        <f>SUM(E66+E95)</f>
        <v>1266332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E34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25.5" customHeight="1">
      <c r="A1" s="177" t="s">
        <v>24</v>
      </c>
      <c r="B1" s="192"/>
      <c r="C1" s="192"/>
      <c r="D1" s="192"/>
      <c r="E1" s="192"/>
    </row>
    <row r="2" spans="1:5" ht="23.25" customHeight="1">
      <c r="A2" s="181" t="s">
        <v>662</v>
      </c>
      <c r="B2" s="199"/>
      <c r="C2" s="199"/>
      <c r="D2" s="199"/>
      <c r="E2" s="199"/>
    </row>
    <row r="3" spans="1:4" ht="15">
      <c r="A3" s="1"/>
      <c r="D3" t="s">
        <v>798</v>
      </c>
    </row>
    <row r="4" ht="15">
      <c r="A4" s="1"/>
    </row>
    <row r="5" spans="1:5" ht="51" customHeight="1">
      <c r="A5" s="50" t="s">
        <v>661</v>
      </c>
      <c r="B5" s="51" t="s">
        <v>710</v>
      </c>
      <c r="C5" s="51" t="s">
        <v>768</v>
      </c>
      <c r="D5" s="51" t="s">
        <v>769</v>
      </c>
      <c r="E5" s="62" t="s">
        <v>750</v>
      </c>
    </row>
    <row r="6" spans="1:5" ht="15" customHeight="1">
      <c r="A6" s="51" t="s">
        <v>635</v>
      </c>
      <c r="B6" s="52"/>
      <c r="C6" s="52">
        <v>1</v>
      </c>
      <c r="D6" s="52"/>
      <c r="E6" s="28">
        <f>SUM(C6:D6)</f>
        <v>1</v>
      </c>
    </row>
    <row r="7" spans="1:5" ht="15" customHeight="1">
      <c r="A7" s="51" t="s">
        <v>636</v>
      </c>
      <c r="B7" s="52"/>
      <c r="C7" s="52">
        <v>13</v>
      </c>
      <c r="D7" s="52"/>
      <c r="E7" s="28">
        <f>SUM(C7:D7)</f>
        <v>13</v>
      </c>
    </row>
    <row r="8" spans="1:5" ht="15" customHeight="1">
      <c r="A8" s="51" t="s">
        <v>637</v>
      </c>
      <c r="B8" s="52"/>
      <c r="C8" s="52">
        <v>4</v>
      </c>
      <c r="D8" s="52"/>
      <c r="E8" s="28">
        <f>SUM(C8:D8)</f>
        <v>4</v>
      </c>
    </row>
    <row r="9" spans="1:5" ht="15" customHeight="1">
      <c r="A9" s="51" t="s">
        <v>638</v>
      </c>
      <c r="B9" s="52"/>
      <c r="C9" s="52"/>
      <c r="D9" s="52"/>
      <c r="E9" s="28"/>
    </row>
    <row r="10" spans="1:5" ht="15" customHeight="1">
      <c r="A10" s="50" t="s">
        <v>656</v>
      </c>
      <c r="B10" s="161"/>
      <c r="C10" s="161">
        <f>SUM(C6:C9)</f>
        <v>18</v>
      </c>
      <c r="D10" s="161"/>
      <c r="E10" s="135">
        <v>18</v>
      </c>
    </row>
    <row r="11" spans="1:5" ht="15" customHeight="1">
      <c r="A11" s="51" t="s">
        <v>639</v>
      </c>
      <c r="B11" s="52"/>
      <c r="C11" s="52"/>
      <c r="D11" s="52"/>
      <c r="E11" s="28"/>
    </row>
    <row r="12" spans="1:5" ht="15" customHeight="1">
      <c r="A12" s="51" t="s">
        <v>640</v>
      </c>
      <c r="B12" s="52"/>
      <c r="C12" s="52"/>
      <c r="D12" s="52"/>
      <c r="E12" s="28"/>
    </row>
    <row r="13" spans="1:5" ht="15" customHeight="1">
      <c r="A13" s="51" t="s">
        <v>641</v>
      </c>
      <c r="B13" s="52"/>
      <c r="C13" s="52"/>
      <c r="D13" s="52"/>
      <c r="E13" s="28"/>
    </row>
    <row r="14" spans="1:5" ht="15" customHeight="1">
      <c r="A14" s="51" t="s">
        <v>642</v>
      </c>
      <c r="B14" s="52">
        <v>6</v>
      </c>
      <c r="C14" s="52"/>
      <c r="D14" s="52">
        <v>19</v>
      </c>
      <c r="E14" s="28">
        <f>SUM(B14:D14)</f>
        <v>25</v>
      </c>
    </row>
    <row r="15" spans="1:5" ht="15" customHeight="1">
      <c r="A15" s="51" t="s">
        <v>643</v>
      </c>
      <c r="B15" s="52">
        <v>2</v>
      </c>
      <c r="C15" s="52"/>
      <c r="D15" s="52">
        <v>2</v>
      </c>
      <c r="E15" s="28">
        <f>SUM(B15:D15)</f>
        <v>4</v>
      </c>
    </row>
    <row r="16" spans="1:5" ht="15" customHeight="1">
      <c r="A16" s="51" t="s">
        <v>644</v>
      </c>
      <c r="B16" s="52">
        <v>4</v>
      </c>
      <c r="C16" s="161"/>
      <c r="D16" s="52">
        <v>6</v>
      </c>
      <c r="E16" s="135">
        <f>SUM(B16:D16)</f>
        <v>10</v>
      </c>
    </row>
    <row r="17" spans="1:5" ht="15" customHeight="1">
      <c r="A17" s="51" t="s">
        <v>645</v>
      </c>
      <c r="B17" s="52"/>
      <c r="C17" s="52"/>
      <c r="D17" s="52"/>
      <c r="E17" s="28"/>
    </row>
    <row r="18" spans="1:5" ht="15" customHeight="1">
      <c r="A18" s="50" t="s">
        <v>657</v>
      </c>
      <c r="B18" s="161">
        <f>SUM(B14:B17)</f>
        <v>12</v>
      </c>
      <c r="C18" s="161"/>
      <c r="D18" s="161">
        <f>SUM(D14:D17)</f>
        <v>27</v>
      </c>
      <c r="E18" s="135">
        <v>39</v>
      </c>
    </row>
    <row r="19" spans="1:5" ht="15" customHeight="1">
      <c r="A19" s="51" t="s">
        <v>646</v>
      </c>
      <c r="B19" s="52">
        <v>29</v>
      </c>
      <c r="C19" s="52">
        <v>1</v>
      </c>
      <c r="D19" s="52"/>
      <c r="E19" s="28">
        <v>30</v>
      </c>
    </row>
    <row r="20" spans="1:5" ht="15" customHeight="1">
      <c r="A20" s="51" t="s">
        <v>647</v>
      </c>
      <c r="B20" s="52"/>
      <c r="C20" s="52"/>
      <c r="D20" s="52"/>
      <c r="E20" s="28"/>
    </row>
    <row r="21" spans="1:5" ht="15" customHeight="1">
      <c r="A21" s="51" t="s">
        <v>648</v>
      </c>
      <c r="B21" s="52"/>
      <c r="C21" s="52"/>
      <c r="D21" s="52"/>
      <c r="E21" s="28"/>
    </row>
    <row r="22" spans="1:5" ht="15" customHeight="1">
      <c r="A22" s="50" t="s">
        <v>658</v>
      </c>
      <c r="B22" s="161">
        <f>SUM(B19:B21)</f>
        <v>29</v>
      </c>
      <c r="C22" s="161">
        <f>SUM(C19:C21)</f>
        <v>1</v>
      </c>
      <c r="D22" s="161"/>
      <c r="E22" s="135">
        <v>30</v>
      </c>
    </row>
    <row r="23" spans="1:5" ht="15" customHeight="1">
      <c r="A23" s="51" t="s">
        <v>649</v>
      </c>
      <c r="B23" s="52">
        <v>1</v>
      </c>
      <c r="C23" s="52"/>
      <c r="D23" s="52"/>
      <c r="E23" s="28">
        <v>1</v>
      </c>
    </row>
    <row r="24" spans="1:5" ht="15" customHeight="1">
      <c r="A24" s="51" t="s">
        <v>650</v>
      </c>
      <c r="B24" s="52"/>
      <c r="C24" s="12"/>
      <c r="D24" s="52"/>
      <c r="E24" s="28"/>
    </row>
    <row r="25" spans="1:5" ht="15" customHeight="1">
      <c r="A25" s="51" t="s">
        <v>651</v>
      </c>
      <c r="B25" s="52"/>
      <c r="C25" s="52"/>
      <c r="D25" s="52"/>
      <c r="E25" s="28"/>
    </row>
    <row r="26" spans="1:5" ht="15" customHeight="1">
      <c r="A26" s="51" t="s">
        <v>659</v>
      </c>
      <c r="B26" s="161">
        <v>1</v>
      </c>
      <c r="C26" s="161"/>
      <c r="D26" s="161"/>
      <c r="E26" s="135">
        <v>1</v>
      </c>
    </row>
    <row r="27" spans="1:5" ht="37.5" customHeight="1">
      <c r="A27" s="50" t="s">
        <v>660</v>
      </c>
      <c r="B27" s="65">
        <v>43</v>
      </c>
      <c r="C27" s="162">
        <v>19</v>
      </c>
      <c r="D27" s="162">
        <v>27</v>
      </c>
      <c r="E27" s="163">
        <v>89</v>
      </c>
    </row>
    <row r="28" spans="1:5" ht="15" customHeight="1">
      <c r="A28" s="51" t="s">
        <v>652</v>
      </c>
      <c r="B28" s="52"/>
      <c r="C28" s="52"/>
      <c r="D28" s="52"/>
      <c r="E28" s="28"/>
    </row>
    <row r="29" spans="1:5" ht="15" customHeight="1">
      <c r="A29" s="51" t="s">
        <v>653</v>
      </c>
      <c r="B29" s="52"/>
      <c r="C29" s="52"/>
      <c r="D29" s="52"/>
      <c r="E29" s="28"/>
    </row>
    <row r="30" spans="1:5" ht="15" customHeight="1">
      <c r="A30" s="51" t="s">
        <v>654</v>
      </c>
      <c r="B30" s="52"/>
      <c r="C30" s="52"/>
      <c r="D30" s="52"/>
      <c r="E30" s="28"/>
    </row>
    <row r="31" spans="1:5" ht="15" customHeight="1">
      <c r="A31" s="51" t="s">
        <v>655</v>
      </c>
      <c r="B31" s="52"/>
      <c r="C31" s="52"/>
      <c r="D31" s="52"/>
      <c r="E31" s="28"/>
    </row>
    <row r="32" spans="1:5" ht="36" customHeight="1">
      <c r="A32" s="50" t="s">
        <v>25</v>
      </c>
      <c r="B32" s="52"/>
      <c r="C32" s="52"/>
      <c r="D32" s="52"/>
      <c r="E32" s="28"/>
    </row>
    <row r="33" spans="1:4" ht="15">
      <c r="A33" s="196"/>
      <c r="B33" s="197"/>
      <c r="C33" s="197"/>
      <c r="D33" s="197"/>
    </row>
    <row r="34" spans="1:4" ht="15">
      <c r="A34" s="198"/>
      <c r="B34" s="197"/>
      <c r="C34" s="197"/>
      <c r="D34" s="197"/>
    </row>
  </sheetData>
  <sheetProtection/>
  <mergeCells count="4">
    <mergeCell ref="A33:D33"/>
    <mergeCell ref="A34:D34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K49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11.57421875" style="0" customWidth="1"/>
    <col min="4" max="4" width="13.28125" style="0" customWidth="1"/>
    <col min="5" max="5" width="11.28125" style="0" customWidth="1"/>
    <col min="6" max="6" width="11.421875" style="0" customWidth="1"/>
    <col min="7" max="7" width="12.8515625" style="0" customWidth="1"/>
    <col min="8" max="8" width="11.421875" style="0" customWidth="1"/>
    <col min="9" max="9" width="11.57421875" style="0" customWidth="1"/>
    <col min="10" max="10" width="12.57421875" style="0" customWidth="1"/>
    <col min="11" max="11" width="13.28125" style="0" customWidth="1"/>
  </cols>
  <sheetData>
    <row r="1" spans="1:11" ht="21.75" customHeight="1">
      <c r="A1" s="177" t="s">
        <v>24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26.25" customHeight="1">
      <c r="A2" s="181" t="s">
        <v>752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ht="15">
      <c r="J3" t="s">
        <v>799</v>
      </c>
    </row>
    <row r="4" spans="1:11" ht="15">
      <c r="A4" s="187" t="s">
        <v>721</v>
      </c>
      <c r="B4" s="189" t="s">
        <v>154</v>
      </c>
      <c r="C4" s="182" t="s">
        <v>748</v>
      </c>
      <c r="D4" s="183"/>
      <c r="E4" s="184"/>
      <c r="F4" s="182" t="s">
        <v>749</v>
      </c>
      <c r="G4" s="183"/>
      <c r="H4" s="184"/>
      <c r="I4" s="182" t="s">
        <v>750</v>
      </c>
      <c r="J4" s="200"/>
      <c r="K4" s="201"/>
    </row>
    <row r="5" spans="1:11" ht="23.25" customHeight="1">
      <c r="A5" s="202"/>
      <c r="B5" s="202"/>
      <c r="C5" s="3" t="s">
        <v>759</v>
      </c>
      <c r="D5" s="3" t="s">
        <v>22</v>
      </c>
      <c r="E5" s="81" t="s">
        <v>23</v>
      </c>
      <c r="F5" s="3" t="s">
        <v>759</v>
      </c>
      <c r="G5" s="3" t="s">
        <v>22</v>
      </c>
      <c r="H5" s="81" t="s">
        <v>23</v>
      </c>
      <c r="I5" s="3" t="s">
        <v>759</v>
      </c>
      <c r="J5" s="3" t="s">
        <v>22</v>
      </c>
      <c r="K5" s="81" t="s">
        <v>23</v>
      </c>
    </row>
    <row r="6" spans="1:11" ht="16.5" customHeight="1">
      <c r="A6" s="28" t="s">
        <v>771</v>
      </c>
      <c r="B6" s="28"/>
      <c r="C6" s="28"/>
      <c r="D6" s="28">
        <v>2980</v>
      </c>
      <c r="E6" s="28">
        <f>SUM(D6)</f>
        <v>2980</v>
      </c>
      <c r="F6" s="28"/>
      <c r="G6" s="28"/>
      <c r="H6" s="28"/>
      <c r="I6" s="28"/>
      <c r="J6" s="28"/>
      <c r="K6" s="28">
        <v>2980</v>
      </c>
    </row>
    <row r="7" spans="1:11" ht="1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ht="1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ht="15">
      <c r="A9" s="13" t="s">
        <v>256</v>
      </c>
      <c r="B9" s="8" t="s">
        <v>257</v>
      </c>
      <c r="C9" s="135"/>
      <c r="D9" s="135">
        <f>SUM(D6:D8)</f>
        <v>2980</v>
      </c>
      <c r="E9" s="135">
        <f>SUM(D9)</f>
        <v>2980</v>
      </c>
      <c r="F9" s="135"/>
      <c r="G9" s="135"/>
      <c r="H9" s="135"/>
      <c r="I9" s="135"/>
      <c r="J9" s="135"/>
      <c r="K9" s="135">
        <f>SUM(K6:K8)</f>
        <v>2980</v>
      </c>
    </row>
    <row r="10" spans="1:11" ht="15">
      <c r="A10" s="13"/>
      <c r="B10" s="8"/>
      <c r="C10" s="135"/>
      <c r="D10" s="135"/>
      <c r="E10" s="135"/>
      <c r="F10" s="135"/>
      <c r="G10" s="135"/>
      <c r="H10" s="135"/>
      <c r="I10" s="135"/>
      <c r="J10" s="135"/>
      <c r="K10" s="135"/>
    </row>
    <row r="11" spans="1:11" ht="15">
      <c r="A11" s="13"/>
      <c r="B11" s="6"/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15">
      <c r="A12" s="13"/>
      <c r="B12" s="6"/>
      <c r="C12" s="28"/>
      <c r="D12" s="28"/>
      <c r="E12" s="28"/>
      <c r="F12" s="28"/>
      <c r="G12" s="28"/>
      <c r="H12" s="28"/>
      <c r="I12" s="28"/>
      <c r="J12" s="28"/>
      <c r="K12" s="28"/>
    </row>
    <row r="13" spans="1:11" ht="15">
      <c r="A13" s="13" t="s">
        <v>772</v>
      </c>
      <c r="B13" s="6"/>
      <c r="C13" s="28">
        <v>144094</v>
      </c>
      <c r="D13" s="28">
        <v>140914</v>
      </c>
      <c r="E13" s="28">
        <v>10176</v>
      </c>
      <c r="F13" s="28"/>
      <c r="G13" s="28"/>
      <c r="H13" s="28"/>
      <c r="I13" s="28"/>
      <c r="J13" s="28"/>
      <c r="K13" s="28">
        <v>10176</v>
      </c>
    </row>
    <row r="14" spans="1:11" ht="15">
      <c r="A14" s="13" t="s">
        <v>499</v>
      </c>
      <c r="B14" s="6" t="s">
        <v>258</v>
      </c>
      <c r="C14" s="135">
        <v>144094</v>
      </c>
      <c r="D14" s="135">
        <v>140914</v>
      </c>
      <c r="E14" s="135">
        <v>10176</v>
      </c>
      <c r="F14" s="135"/>
      <c r="G14" s="135"/>
      <c r="H14" s="135"/>
      <c r="I14" s="135"/>
      <c r="J14" s="135"/>
      <c r="K14" s="135">
        <v>10176</v>
      </c>
    </row>
    <row r="15" spans="1:11" ht="15">
      <c r="A15" s="13"/>
      <c r="B15" s="6"/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15">
      <c r="A16" s="13"/>
      <c r="B16" s="6"/>
      <c r="C16" s="28"/>
      <c r="D16" s="28"/>
      <c r="E16" s="28"/>
      <c r="F16" s="28"/>
      <c r="G16" s="28"/>
      <c r="H16" s="28"/>
      <c r="I16" s="28"/>
      <c r="J16" s="28"/>
      <c r="K16" s="28"/>
    </row>
    <row r="17" spans="1:11" ht="15">
      <c r="A17" s="13"/>
      <c r="B17" s="6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15">
      <c r="A18" s="13" t="s">
        <v>770</v>
      </c>
      <c r="B18" s="6"/>
      <c r="C18" s="28"/>
      <c r="D18" s="28">
        <v>426</v>
      </c>
      <c r="E18" s="28">
        <v>426</v>
      </c>
      <c r="F18" s="28"/>
      <c r="G18" s="28"/>
      <c r="H18" s="28"/>
      <c r="I18" s="28"/>
      <c r="J18" s="28"/>
      <c r="K18" s="28"/>
    </row>
    <row r="19" spans="1:11" ht="15">
      <c r="A19" s="5" t="s">
        <v>259</v>
      </c>
      <c r="B19" s="8" t="s">
        <v>260</v>
      </c>
      <c r="C19" s="135"/>
      <c r="D19" s="135">
        <v>426</v>
      </c>
      <c r="E19" s="135">
        <v>426</v>
      </c>
      <c r="F19" s="135"/>
      <c r="G19" s="135"/>
      <c r="H19" s="135"/>
      <c r="I19" s="135"/>
      <c r="J19" s="135"/>
      <c r="K19" s="135">
        <v>426</v>
      </c>
    </row>
    <row r="20" spans="1:11" ht="15">
      <c r="A20" s="5"/>
      <c r="B20" s="6"/>
      <c r="C20" s="28"/>
      <c r="D20" s="28"/>
      <c r="E20" s="28"/>
      <c r="F20" s="28"/>
      <c r="G20" s="28"/>
      <c r="H20" s="28"/>
      <c r="I20" s="28"/>
      <c r="J20" s="28"/>
      <c r="K20" s="28"/>
    </row>
    <row r="21" spans="1:11" ht="15">
      <c r="A21" s="5" t="s">
        <v>773</v>
      </c>
      <c r="B21" s="6"/>
      <c r="C21" s="151">
        <v>521178</v>
      </c>
      <c r="D21" s="151">
        <v>521178</v>
      </c>
      <c r="E21" s="151">
        <v>226623</v>
      </c>
      <c r="F21" s="151"/>
      <c r="G21" s="151"/>
      <c r="H21" s="151"/>
      <c r="I21" s="151"/>
      <c r="J21" s="151"/>
      <c r="K21" s="151">
        <v>226623</v>
      </c>
    </row>
    <row r="22" spans="1:11" ht="15">
      <c r="A22" s="13" t="s">
        <v>261</v>
      </c>
      <c r="B22" s="6" t="s">
        <v>262</v>
      </c>
      <c r="C22" s="135">
        <f>SUM(C21)</f>
        <v>521178</v>
      </c>
      <c r="D22" s="135">
        <f>SUM(D21)</f>
        <v>521178</v>
      </c>
      <c r="E22" s="135">
        <f>SUM(E21)</f>
        <v>226623</v>
      </c>
      <c r="F22" s="135"/>
      <c r="G22" s="135"/>
      <c r="H22" s="135"/>
      <c r="I22" s="135"/>
      <c r="J22" s="135"/>
      <c r="K22" s="135">
        <v>226623</v>
      </c>
    </row>
    <row r="23" spans="1:11" ht="15">
      <c r="A23" s="13"/>
      <c r="B23" s="6"/>
      <c r="C23" s="28"/>
      <c r="D23" s="28"/>
      <c r="E23" s="28"/>
      <c r="F23" s="28"/>
      <c r="G23" s="28"/>
      <c r="H23" s="28"/>
      <c r="I23" s="28"/>
      <c r="J23" s="28"/>
      <c r="K23" s="28"/>
    </row>
    <row r="24" spans="1:11" ht="15">
      <c r="A24" s="13"/>
      <c r="B24" s="6"/>
      <c r="C24" s="28"/>
      <c r="D24" s="28"/>
      <c r="E24" s="28"/>
      <c r="F24" s="28"/>
      <c r="G24" s="28"/>
      <c r="H24" s="28"/>
      <c r="I24" s="28"/>
      <c r="J24" s="28"/>
      <c r="K24" s="28"/>
    </row>
    <row r="25" spans="1:11" ht="15">
      <c r="A25" s="13" t="s">
        <v>263</v>
      </c>
      <c r="B25" s="6" t="s">
        <v>264</v>
      </c>
      <c r="C25" s="28"/>
      <c r="D25" s="28"/>
      <c r="E25" s="28"/>
      <c r="F25" s="28"/>
      <c r="G25" s="28"/>
      <c r="H25" s="28"/>
      <c r="I25" s="28"/>
      <c r="J25" s="28"/>
      <c r="K25" s="28"/>
    </row>
    <row r="26" spans="1:11" ht="15">
      <c r="A26" s="13"/>
      <c r="B26" s="6"/>
      <c r="C26" s="28"/>
      <c r="D26" s="28"/>
      <c r="E26" s="28"/>
      <c r="F26" s="28"/>
      <c r="G26" s="28"/>
      <c r="H26" s="28"/>
      <c r="I26" s="28"/>
      <c r="J26" s="28"/>
      <c r="K26" s="28"/>
    </row>
    <row r="27" spans="1:11" ht="15">
      <c r="A27" s="13"/>
      <c r="B27" s="6"/>
      <c r="C27" s="28"/>
      <c r="D27" s="28"/>
      <c r="E27" s="28"/>
      <c r="F27" s="28"/>
      <c r="G27" s="28"/>
      <c r="H27" s="28"/>
      <c r="I27" s="28"/>
      <c r="J27" s="28"/>
      <c r="K27" s="28"/>
    </row>
    <row r="28" spans="1:11" ht="15">
      <c r="A28" s="5" t="s">
        <v>265</v>
      </c>
      <c r="B28" s="6" t="s">
        <v>266</v>
      </c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15">
      <c r="A29" s="5" t="s">
        <v>267</v>
      </c>
      <c r="B29" s="6" t="s">
        <v>268</v>
      </c>
      <c r="C29" s="28">
        <v>179626</v>
      </c>
      <c r="D29" s="28">
        <v>179626</v>
      </c>
      <c r="E29" s="28">
        <v>7068</v>
      </c>
      <c r="F29" s="28"/>
      <c r="G29" s="28"/>
      <c r="H29" s="28"/>
      <c r="I29" s="28"/>
      <c r="J29" s="28"/>
      <c r="K29" s="28">
        <v>7068</v>
      </c>
    </row>
    <row r="30" spans="1:11" ht="15.75">
      <c r="A30" s="19" t="s">
        <v>500</v>
      </c>
      <c r="B30" s="9" t="s">
        <v>269</v>
      </c>
      <c r="C30" s="164">
        <f>C14+C22+C29</f>
        <v>844898</v>
      </c>
      <c r="D30" s="164">
        <v>845124</v>
      </c>
      <c r="E30" s="164">
        <f>E9+E14+E22+E29</f>
        <v>246847</v>
      </c>
      <c r="F30" s="164">
        <f>SUM(F9:F29)</f>
        <v>0</v>
      </c>
      <c r="G30" s="164">
        <f>SUM(G9:G29)</f>
        <v>0</v>
      </c>
      <c r="H30" s="164">
        <f>SUM(H9:H29)</f>
        <v>0</v>
      </c>
      <c r="I30" s="164">
        <f>SUM(I9:I29)</f>
        <v>0</v>
      </c>
      <c r="J30" s="164">
        <f>SUM(J9:J29)</f>
        <v>0</v>
      </c>
      <c r="K30" s="164">
        <v>247273</v>
      </c>
    </row>
    <row r="31" spans="1:11" ht="15.75">
      <c r="A31" s="22"/>
      <c r="B31" s="8"/>
      <c r="C31" s="28"/>
      <c r="D31" s="28"/>
      <c r="E31" s="28"/>
      <c r="F31" s="28"/>
      <c r="G31" s="28"/>
      <c r="H31" s="28"/>
      <c r="I31" s="28"/>
      <c r="J31" s="28"/>
      <c r="K31" s="28"/>
    </row>
    <row r="32" spans="1:11" ht="15.75">
      <c r="A32" s="22"/>
      <c r="B32" s="8"/>
      <c r="C32" s="28"/>
      <c r="D32" s="28"/>
      <c r="E32" s="28"/>
      <c r="F32" s="28"/>
      <c r="G32" s="28"/>
      <c r="H32" s="28"/>
      <c r="I32" s="28"/>
      <c r="J32" s="28"/>
      <c r="K32" s="28"/>
    </row>
    <row r="33" spans="1:11" ht="15.75">
      <c r="A33" s="22"/>
      <c r="B33" s="8"/>
      <c r="C33" s="28"/>
      <c r="D33" s="28"/>
      <c r="E33" s="28"/>
      <c r="F33" s="28"/>
      <c r="G33" s="28"/>
      <c r="H33" s="28"/>
      <c r="I33" s="28"/>
      <c r="J33" s="28"/>
      <c r="K33" s="28"/>
    </row>
    <row r="34" spans="1:11" ht="15.75">
      <c r="A34" s="22" t="s">
        <v>774</v>
      </c>
      <c r="B34" s="8"/>
      <c r="C34" s="28"/>
      <c r="D34" s="28"/>
      <c r="E34" s="28"/>
      <c r="F34" s="28"/>
      <c r="G34" s="28"/>
      <c r="H34" s="28"/>
      <c r="I34" s="28"/>
      <c r="J34" s="28"/>
      <c r="K34" s="28"/>
    </row>
    <row r="35" spans="1:11" ht="15">
      <c r="A35" s="15" t="s">
        <v>270</v>
      </c>
      <c r="B35" s="8" t="s">
        <v>271</v>
      </c>
      <c r="C35" s="135">
        <v>7874</v>
      </c>
      <c r="D35" s="135">
        <v>33167</v>
      </c>
      <c r="E35" s="135">
        <v>30987</v>
      </c>
      <c r="F35" s="135"/>
      <c r="G35" s="135"/>
      <c r="H35" s="135"/>
      <c r="I35" s="135"/>
      <c r="J35" s="135"/>
      <c r="K35" s="135">
        <v>30987</v>
      </c>
    </row>
    <row r="36" spans="1:11" ht="15">
      <c r="A36" s="13"/>
      <c r="B36" s="6"/>
      <c r="C36" s="28"/>
      <c r="D36" s="28"/>
      <c r="E36" s="28"/>
      <c r="F36" s="28"/>
      <c r="G36" s="28"/>
      <c r="H36" s="28"/>
      <c r="I36" s="28"/>
      <c r="J36" s="28"/>
      <c r="K36" s="28"/>
    </row>
    <row r="37" spans="1:11" ht="15">
      <c r="A37" s="13"/>
      <c r="B37" s="6"/>
      <c r="C37" s="28"/>
      <c r="D37" s="28"/>
      <c r="E37" s="28"/>
      <c r="F37" s="28"/>
      <c r="G37" s="28"/>
      <c r="H37" s="28"/>
      <c r="I37" s="28"/>
      <c r="J37" s="28"/>
      <c r="K37" s="28"/>
    </row>
    <row r="38" spans="1:11" ht="15">
      <c r="A38" s="13"/>
      <c r="B38" s="6"/>
      <c r="C38" s="28"/>
      <c r="D38" s="28"/>
      <c r="E38" s="28"/>
      <c r="F38" s="28"/>
      <c r="G38" s="28"/>
      <c r="H38" s="28"/>
      <c r="I38" s="28"/>
      <c r="J38" s="28"/>
      <c r="K38" s="28"/>
    </row>
    <row r="39" spans="1:11" ht="15">
      <c r="A39" s="13"/>
      <c r="B39" s="6"/>
      <c r="C39" s="28"/>
      <c r="D39" s="28"/>
      <c r="E39" s="28"/>
      <c r="F39" s="28"/>
      <c r="G39" s="28"/>
      <c r="H39" s="28"/>
      <c r="I39" s="28"/>
      <c r="J39" s="28"/>
      <c r="K39" s="28"/>
    </row>
    <row r="40" spans="1:11" ht="15">
      <c r="A40" s="13" t="s">
        <v>272</v>
      </c>
      <c r="B40" s="6" t="s">
        <v>273</v>
      </c>
      <c r="C40" s="28"/>
      <c r="D40" s="28"/>
      <c r="E40" s="28"/>
      <c r="F40" s="28"/>
      <c r="G40" s="28"/>
      <c r="H40" s="28"/>
      <c r="I40" s="28"/>
      <c r="J40" s="28"/>
      <c r="K40" s="28"/>
    </row>
    <row r="41" spans="1:11" ht="15">
      <c r="A41" s="13"/>
      <c r="B41" s="6"/>
      <c r="C41" s="28"/>
      <c r="D41" s="28"/>
      <c r="E41" s="28"/>
      <c r="F41" s="28"/>
      <c r="G41" s="28"/>
      <c r="H41" s="28"/>
      <c r="I41" s="28"/>
      <c r="J41" s="28"/>
      <c r="K41" s="28"/>
    </row>
    <row r="42" spans="1:11" ht="15">
      <c r="A42" s="13"/>
      <c r="B42" s="6"/>
      <c r="C42" s="28"/>
      <c r="D42" s="28"/>
      <c r="E42" s="28"/>
      <c r="F42" s="28"/>
      <c r="G42" s="28"/>
      <c r="H42" s="28"/>
      <c r="I42" s="28"/>
      <c r="J42" s="28"/>
      <c r="K42" s="28"/>
    </row>
    <row r="43" spans="1:11" ht="15">
      <c r="A43" s="13"/>
      <c r="B43" s="6"/>
      <c r="C43" s="28"/>
      <c r="D43" s="28"/>
      <c r="E43" s="28"/>
      <c r="F43" s="28"/>
      <c r="G43" s="28"/>
      <c r="H43" s="28"/>
      <c r="I43" s="28"/>
      <c r="J43" s="28"/>
      <c r="K43" s="28"/>
    </row>
    <row r="44" spans="1:11" ht="15">
      <c r="A44" s="13"/>
      <c r="B44" s="6"/>
      <c r="C44" s="28"/>
      <c r="D44" s="28"/>
      <c r="E44" s="28"/>
      <c r="F44" s="28"/>
      <c r="G44" s="28"/>
      <c r="H44" s="28"/>
      <c r="I44" s="28"/>
      <c r="J44" s="28"/>
      <c r="K44" s="28"/>
    </row>
    <row r="45" spans="1:11" ht="15">
      <c r="A45" s="13" t="s">
        <v>274</v>
      </c>
      <c r="B45" s="6" t="s">
        <v>275</v>
      </c>
      <c r="C45" s="28"/>
      <c r="D45" s="28"/>
      <c r="E45" s="28"/>
      <c r="F45" s="28"/>
      <c r="G45" s="28"/>
      <c r="H45" s="28"/>
      <c r="I45" s="28"/>
      <c r="J45" s="28"/>
      <c r="K45" s="28"/>
    </row>
    <row r="46" spans="1:11" ht="15">
      <c r="A46" s="13" t="s">
        <v>276</v>
      </c>
      <c r="B46" s="6" t="s">
        <v>277</v>
      </c>
      <c r="C46" s="28">
        <v>2126</v>
      </c>
      <c r="D46" s="28">
        <v>7396</v>
      </c>
      <c r="E46" s="28">
        <v>7396</v>
      </c>
      <c r="F46" s="28"/>
      <c r="G46" s="28"/>
      <c r="H46" s="28"/>
      <c r="I46" s="28"/>
      <c r="J46" s="28"/>
      <c r="K46" s="165">
        <v>7396</v>
      </c>
    </row>
    <row r="47" spans="1:11" ht="15.75">
      <c r="A47" s="19" t="s">
        <v>501</v>
      </c>
      <c r="B47" s="9" t="s">
        <v>278</v>
      </c>
      <c r="C47" s="164">
        <f>SUM(C35:C46)</f>
        <v>10000</v>
      </c>
      <c r="D47" s="164">
        <f aca="true" t="shared" si="0" ref="D47:K47">SUM(D35:D46)</f>
        <v>40563</v>
      </c>
      <c r="E47" s="164">
        <f t="shared" si="0"/>
        <v>38383</v>
      </c>
      <c r="F47" s="164">
        <f t="shared" si="0"/>
        <v>0</v>
      </c>
      <c r="G47" s="164">
        <f t="shared" si="0"/>
        <v>0</v>
      </c>
      <c r="H47" s="164">
        <f t="shared" si="0"/>
        <v>0</v>
      </c>
      <c r="I47" s="164">
        <f t="shared" si="0"/>
        <v>0</v>
      </c>
      <c r="J47" s="164">
        <f t="shared" si="0"/>
        <v>0</v>
      </c>
      <c r="K47" s="164">
        <f t="shared" si="0"/>
        <v>38383</v>
      </c>
    </row>
    <row r="49" spans="1:10" ht="15">
      <c r="A49" s="4"/>
      <c r="B49" s="4"/>
      <c r="C49" s="4"/>
      <c r="D49" s="4"/>
      <c r="E49" s="4"/>
      <c r="F49" s="4"/>
      <c r="G49" s="4"/>
      <c r="H49" s="4"/>
      <c r="I49" s="4"/>
      <c r="J49" s="4"/>
    </row>
  </sheetData>
  <sheetProtection/>
  <mergeCells count="7">
    <mergeCell ref="A1:K1"/>
    <mergeCell ref="A2:K2"/>
    <mergeCell ref="C4:E4"/>
    <mergeCell ref="F4:H4"/>
    <mergeCell ref="I4:K4"/>
    <mergeCell ref="B4:B5"/>
    <mergeCell ref="A4:A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B172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77.421875" style="0" customWidth="1"/>
    <col min="3" max="3" width="11.28125" style="0" customWidth="1"/>
    <col min="4" max="4" width="12.7109375" style="0" customWidth="1"/>
    <col min="5" max="5" width="11.421875" style="0" customWidth="1"/>
    <col min="6" max="6" width="14.00390625" style="0" customWidth="1"/>
    <col min="7" max="7" width="14.140625" style="0" customWidth="1"/>
    <col min="8" max="8" width="12.28125" style="0" customWidth="1"/>
    <col min="9" max="9" width="12.8515625" style="0" customWidth="1"/>
    <col min="10" max="10" width="13.421875" style="0" customWidth="1"/>
    <col min="11" max="11" width="12.7109375" style="0" customWidth="1"/>
  </cols>
  <sheetData>
    <row r="1" spans="1:11" ht="21" customHeight="1">
      <c r="A1" s="177" t="s">
        <v>24</v>
      </c>
      <c r="B1" s="178"/>
      <c r="C1" s="178"/>
      <c r="D1" s="178"/>
      <c r="E1" s="178"/>
      <c r="F1" s="178"/>
      <c r="G1" s="178"/>
      <c r="H1" s="178"/>
      <c r="I1" s="179"/>
      <c r="J1" s="180"/>
      <c r="K1" s="180"/>
    </row>
    <row r="2" spans="1:11" ht="18.75" customHeight="1">
      <c r="A2" s="181" t="s">
        <v>634</v>
      </c>
      <c r="B2" s="178"/>
      <c r="C2" s="178"/>
      <c r="D2" s="178"/>
      <c r="E2" s="178"/>
      <c r="F2" s="178"/>
      <c r="G2" s="178"/>
      <c r="H2" s="178"/>
      <c r="I2" s="179"/>
      <c r="J2" s="180"/>
      <c r="K2" s="180"/>
    </row>
    <row r="3" spans="1:9" ht="18">
      <c r="A3" s="41"/>
      <c r="I3" t="s">
        <v>782</v>
      </c>
    </row>
    <row r="4" ht="15">
      <c r="A4" s="82" t="s">
        <v>748</v>
      </c>
    </row>
    <row r="5" spans="1:11" ht="25.5" customHeight="1">
      <c r="A5" s="187" t="s">
        <v>153</v>
      </c>
      <c r="B5" s="189" t="s">
        <v>154</v>
      </c>
      <c r="C5" s="182" t="s">
        <v>665</v>
      </c>
      <c r="D5" s="183"/>
      <c r="E5" s="184"/>
      <c r="F5" s="182" t="s">
        <v>666</v>
      </c>
      <c r="G5" s="183"/>
      <c r="H5" s="184"/>
      <c r="I5" s="185" t="s">
        <v>756</v>
      </c>
      <c r="J5" s="186"/>
      <c r="K5" s="186"/>
    </row>
    <row r="6" spans="1:11" ht="25.5">
      <c r="A6" s="188"/>
      <c r="B6" s="190"/>
      <c r="C6" s="3" t="s">
        <v>759</v>
      </c>
      <c r="D6" s="3" t="s">
        <v>22</v>
      </c>
      <c r="E6" s="81" t="s">
        <v>23</v>
      </c>
      <c r="F6" s="3" t="s">
        <v>759</v>
      </c>
      <c r="G6" s="3" t="s">
        <v>22</v>
      </c>
      <c r="H6" s="81" t="s">
        <v>23</v>
      </c>
      <c r="I6" s="3" t="s">
        <v>759</v>
      </c>
      <c r="J6" s="3" t="s">
        <v>22</v>
      </c>
      <c r="K6" s="81" t="s">
        <v>23</v>
      </c>
    </row>
    <row r="7" spans="1:11" ht="15">
      <c r="A7" s="29" t="s">
        <v>155</v>
      </c>
      <c r="B7" s="30" t="s">
        <v>156</v>
      </c>
      <c r="C7" s="30">
        <v>45149</v>
      </c>
      <c r="D7" s="30">
        <v>69652</v>
      </c>
      <c r="E7" s="39">
        <v>69652</v>
      </c>
      <c r="F7" s="39">
        <v>6534</v>
      </c>
      <c r="G7" s="39">
        <v>6534</v>
      </c>
      <c r="H7" s="39">
        <v>6534</v>
      </c>
      <c r="I7" s="28">
        <f>C7+F7</f>
        <v>51683</v>
      </c>
      <c r="J7" s="28">
        <v>76186</v>
      </c>
      <c r="K7" s="28">
        <v>76186</v>
      </c>
    </row>
    <row r="8" spans="1:11" ht="15">
      <c r="A8" s="29" t="s">
        <v>157</v>
      </c>
      <c r="B8" s="31" t="s">
        <v>158</v>
      </c>
      <c r="C8" s="31"/>
      <c r="D8" s="31">
        <v>2616</v>
      </c>
      <c r="E8" s="39"/>
      <c r="F8" s="39"/>
      <c r="G8" s="39"/>
      <c r="H8" s="39"/>
      <c r="I8" s="28"/>
      <c r="J8" s="28">
        <v>2616</v>
      </c>
      <c r="K8" s="28">
        <v>2616</v>
      </c>
    </row>
    <row r="9" spans="1:11" ht="15">
      <c r="A9" s="29" t="s">
        <v>159</v>
      </c>
      <c r="B9" s="31" t="s">
        <v>160</v>
      </c>
      <c r="C9" s="31"/>
      <c r="D9" s="31"/>
      <c r="E9" s="39"/>
      <c r="F9" s="39"/>
      <c r="G9" s="39"/>
      <c r="H9" s="39"/>
      <c r="I9" s="28"/>
      <c r="J9" s="28"/>
      <c r="K9" s="28"/>
    </row>
    <row r="10" spans="1:11" ht="15">
      <c r="A10" s="32" t="s">
        <v>161</v>
      </c>
      <c r="B10" s="31" t="s">
        <v>162</v>
      </c>
      <c r="C10" s="31"/>
      <c r="D10" s="31"/>
      <c r="E10" s="39"/>
      <c r="F10" s="39"/>
      <c r="G10" s="39"/>
      <c r="H10" s="39"/>
      <c r="I10" s="28"/>
      <c r="J10" s="28"/>
      <c r="K10" s="28"/>
    </row>
    <row r="11" spans="1:11" ht="15">
      <c r="A11" s="32" t="s">
        <v>163</v>
      </c>
      <c r="B11" s="31" t="s">
        <v>164</v>
      </c>
      <c r="C11" s="31"/>
      <c r="D11" s="31"/>
      <c r="E11" s="39"/>
      <c r="F11" s="39"/>
      <c r="G11" s="39"/>
      <c r="H11" s="39"/>
      <c r="I11" s="28"/>
      <c r="J11" s="28"/>
      <c r="K11" s="28"/>
    </row>
    <row r="12" spans="1:11" ht="15">
      <c r="A12" s="32" t="s">
        <v>165</v>
      </c>
      <c r="B12" s="31" t="s">
        <v>166</v>
      </c>
      <c r="C12" s="31"/>
      <c r="D12" s="31"/>
      <c r="E12" s="39"/>
      <c r="F12" s="39"/>
      <c r="G12" s="39"/>
      <c r="H12" s="39"/>
      <c r="I12" s="28"/>
      <c r="J12" s="28"/>
      <c r="K12" s="28"/>
    </row>
    <row r="13" spans="1:11" ht="15">
      <c r="A13" s="32" t="s">
        <v>167</v>
      </c>
      <c r="B13" s="31" t="s">
        <v>168</v>
      </c>
      <c r="C13" s="31">
        <v>4262</v>
      </c>
      <c r="D13" s="31">
        <v>5671</v>
      </c>
      <c r="E13" s="39">
        <v>5671</v>
      </c>
      <c r="F13" s="39">
        <v>737</v>
      </c>
      <c r="G13" s="39">
        <v>737</v>
      </c>
      <c r="H13" s="39">
        <v>737</v>
      </c>
      <c r="I13" s="133">
        <f>SUM(C13+F13)</f>
        <v>4999</v>
      </c>
      <c r="J13" s="28">
        <v>6408</v>
      </c>
      <c r="K13" s="28">
        <v>6408</v>
      </c>
    </row>
    <row r="14" spans="1:11" ht="15">
      <c r="A14" s="32" t="s">
        <v>169</v>
      </c>
      <c r="B14" s="31" t="s">
        <v>170</v>
      </c>
      <c r="C14" s="31"/>
      <c r="D14" s="31"/>
      <c r="E14" s="39"/>
      <c r="F14" s="39"/>
      <c r="G14" s="39"/>
      <c r="H14" s="39"/>
      <c r="I14" s="28"/>
      <c r="J14" s="28"/>
      <c r="K14" s="28"/>
    </row>
    <row r="15" spans="1:11" ht="15">
      <c r="A15" s="5" t="s">
        <v>171</v>
      </c>
      <c r="B15" s="31" t="s">
        <v>172</v>
      </c>
      <c r="C15" s="31">
        <v>470</v>
      </c>
      <c r="D15" s="31">
        <v>470</v>
      </c>
      <c r="E15" s="39"/>
      <c r="F15" s="39"/>
      <c r="G15" s="39"/>
      <c r="H15" s="39"/>
      <c r="I15" s="133">
        <f>SUM(C15+F15:F123)</f>
        <v>470</v>
      </c>
      <c r="J15" s="28">
        <v>470</v>
      </c>
      <c r="K15" s="28">
        <v>440</v>
      </c>
    </row>
    <row r="16" spans="1:11" ht="15">
      <c r="A16" s="5" t="s">
        <v>173</v>
      </c>
      <c r="B16" s="31" t="s">
        <v>174</v>
      </c>
      <c r="C16" s="31">
        <v>1740</v>
      </c>
      <c r="D16" s="31">
        <v>1740</v>
      </c>
      <c r="E16" s="39">
        <v>1195</v>
      </c>
      <c r="F16" s="39"/>
      <c r="G16" s="39"/>
      <c r="H16" s="39"/>
      <c r="I16" s="28">
        <v>1740</v>
      </c>
      <c r="J16" s="28">
        <v>1740</v>
      </c>
      <c r="K16" s="28">
        <v>1195</v>
      </c>
    </row>
    <row r="17" spans="1:11" ht="15">
      <c r="A17" s="5" t="s">
        <v>175</v>
      </c>
      <c r="B17" s="31" t="s">
        <v>176</v>
      </c>
      <c r="C17" s="31"/>
      <c r="D17" s="31"/>
      <c r="E17" s="39"/>
      <c r="F17" s="39"/>
      <c r="G17" s="39"/>
      <c r="H17" s="39"/>
      <c r="I17" s="28"/>
      <c r="J17" s="28"/>
      <c r="K17" s="28"/>
    </row>
    <row r="18" spans="1:11" ht="15">
      <c r="A18" s="5" t="s">
        <v>177</v>
      </c>
      <c r="B18" s="31" t="s">
        <v>178</v>
      </c>
      <c r="C18" s="31"/>
      <c r="D18" s="31"/>
      <c r="E18" s="39"/>
      <c r="F18" s="39"/>
      <c r="G18" s="39"/>
      <c r="H18" s="39"/>
      <c r="I18" s="28"/>
      <c r="J18" s="28"/>
      <c r="K18" s="28"/>
    </row>
    <row r="19" spans="1:11" ht="15">
      <c r="A19" s="5" t="s">
        <v>518</v>
      </c>
      <c r="B19" s="31" t="s">
        <v>179</v>
      </c>
      <c r="C19" s="31"/>
      <c r="D19" s="31"/>
      <c r="E19" s="39"/>
      <c r="F19" s="39"/>
      <c r="G19" s="39"/>
      <c r="H19" s="39"/>
      <c r="I19" s="28"/>
      <c r="J19" s="28"/>
      <c r="K19" s="28"/>
    </row>
    <row r="20" spans="1:11" ht="15">
      <c r="A20" s="33" t="s">
        <v>456</v>
      </c>
      <c r="B20" s="34" t="s">
        <v>180</v>
      </c>
      <c r="C20" s="34">
        <f>SUM(C7:C19)</f>
        <v>51621</v>
      </c>
      <c r="D20" s="34">
        <f>SUM(D7:D19)</f>
        <v>80149</v>
      </c>
      <c r="E20" s="34">
        <f aca="true" t="shared" si="0" ref="E20:K20">SUM(E7:E19)</f>
        <v>76518</v>
      </c>
      <c r="F20" s="34">
        <f>SUM(F7:F19)</f>
        <v>7271</v>
      </c>
      <c r="G20" s="34">
        <v>7271</v>
      </c>
      <c r="H20" s="34">
        <f t="shared" si="0"/>
        <v>7271</v>
      </c>
      <c r="I20" s="34">
        <f t="shared" si="0"/>
        <v>58892</v>
      </c>
      <c r="J20" s="34">
        <f t="shared" si="0"/>
        <v>87420</v>
      </c>
      <c r="K20" s="34">
        <f t="shared" si="0"/>
        <v>86845</v>
      </c>
    </row>
    <row r="21" spans="1:11" ht="15">
      <c r="A21" s="5" t="s">
        <v>181</v>
      </c>
      <c r="B21" s="31" t="s">
        <v>182</v>
      </c>
      <c r="C21" s="31">
        <v>8280</v>
      </c>
      <c r="D21" s="31">
        <v>7800</v>
      </c>
      <c r="E21" s="39">
        <v>5821</v>
      </c>
      <c r="F21" s="39"/>
      <c r="G21" s="39"/>
      <c r="H21" s="39"/>
      <c r="I21" s="28">
        <v>8280</v>
      </c>
      <c r="J21" s="28">
        <v>7800</v>
      </c>
      <c r="K21" s="28">
        <v>5821</v>
      </c>
    </row>
    <row r="22" spans="1:11" ht="33.75" customHeight="1">
      <c r="A22" s="5" t="s">
        <v>183</v>
      </c>
      <c r="B22" s="31" t="s">
        <v>184</v>
      </c>
      <c r="C22" s="31">
        <v>2653</v>
      </c>
      <c r="D22" s="31">
        <v>2653</v>
      </c>
      <c r="E22" s="39">
        <v>942</v>
      </c>
      <c r="F22" s="39"/>
      <c r="G22" s="39"/>
      <c r="H22" s="39"/>
      <c r="I22" s="28">
        <v>2653</v>
      </c>
      <c r="J22" s="28">
        <v>2653</v>
      </c>
      <c r="K22" s="28">
        <v>942</v>
      </c>
    </row>
    <row r="23" spans="1:11" ht="15">
      <c r="A23" s="6" t="s">
        <v>185</v>
      </c>
      <c r="B23" s="31" t="s">
        <v>186</v>
      </c>
      <c r="C23" s="31">
        <v>300</v>
      </c>
      <c r="D23" s="31">
        <v>300</v>
      </c>
      <c r="E23" s="39">
        <v>215</v>
      </c>
      <c r="F23" s="39"/>
      <c r="G23" s="39"/>
      <c r="H23" s="39"/>
      <c r="I23" s="28">
        <v>300</v>
      </c>
      <c r="J23" s="28">
        <v>300</v>
      </c>
      <c r="K23" s="28">
        <v>215</v>
      </c>
    </row>
    <row r="24" spans="1:11" ht="15">
      <c r="A24" s="7" t="s">
        <v>457</v>
      </c>
      <c r="B24" s="34" t="s">
        <v>187</v>
      </c>
      <c r="C24" s="34">
        <f>SUM(C21:C23)</f>
        <v>11233</v>
      </c>
      <c r="D24" s="34">
        <f>SUM(D21:D23)</f>
        <v>10753</v>
      </c>
      <c r="E24" s="34">
        <f aca="true" t="shared" si="1" ref="E24:K24">SUM(E21:E23)</f>
        <v>6978</v>
      </c>
      <c r="F24" s="34"/>
      <c r="G24" s="34"/>
      <c r="H24" s="34">
        <f t="shared" si="1"/>
        <v>0</v>
      </c>
      <c r="I24" s="34">
        <f t="shared" si="1"/>
        <v>11233</v>
      </c>
      <c r="J24" s="34">
        <f t="shared" si="1"/>
        <v>10753</v>
      </c>
      <c r="K24" s="34">
        <f t="shared" si="1"/>
        <v>6978</v>
      </c>
    </row>
    <row r="25" spans="1:11" ht="15">
      <c r="A25" s="44" t="s">
        <v>548</v>
      </c>
      <c r="B25" s="45" t="s">
        <v>188</v>
      </c>
      <c r="C25" s="45">
        <f>SUM(C24,C20)</f>
        <v>62854</v>
      </c>
      <c r="D25" s="45">
        <f>SUM(D24,D20)</f>
        <v>90902</v>
      </c>
      <c r="E25" s="45">
        <v>86552</v>
      </c>
      <c r="F25" s="45">
        <f>SUM(F24,F20)</f>
        <v>7271</v>
      </c>
      <c r="G25" s="45">
        <v>7271</v>
      </c>
      <c r="H25" s="45">
        <f>SUM(H24,H20)</f>
        <v>7271</v>
      </c>
      <c r="I25" s="45">
        <f>SUM(I24,I20)</f>
        <v>70125</v>
      </c>
      <c r="J25" s="45">
        <f>SUM(J24,J20)</f>
        <v>98173</v>
      </c>
      <c r="K25" s="45">
        <f>SUM(K24,K20)</f>
        <v>93823</v>
      </c>
    </row>
    <row r="26" spans="1:11" ht="15">
      <c r="A26" s="38" t="s">
        <v>519</v>
      </c>
      <c r="B26" s="45" t="s">
        <v>189</v>
      </c>
      <c r="C26" s="45">
        <v>17091</v>
      </c>
      <c r="D26" s="45">
        <v>21785</v>
      </c>
      <c r="E26" s="134">
        <v>21785</v>
      </c>
      <c r="F26" s="134">
        <v>2051</v>
      </c>
      <c r="G26" s="134">
        <v>2051</v>
      </c>
      <c r="H26" s="134">
        <v>2051</v>
      </c>
      <c r="I26" s="135">
        <v>19142</v>
      </c>
      <c r="J26" s="135">
        <v>23836</v>
      </c>
      <c r="K26" s="135">
        <v>23836</v>
      </c>
    </row>
    <row r="27" spans="1:11" ht="15">
      <c r="A27" s="5" t="s">
        <v>190</v>
      </c>
      <c r="B27" s="31" t="s">
        <v>191</v>
      </c>
      <c r="C27" s="31">
        <v>25280</v>
      </c>
      <c r="D27" s="31">
        <v>19880</v>
      </c>
      <c r="E27" s="39">
        <v>19784</v>
      </c>
      <c r="F27" s="39">
        <v>4520</v>
      </c>
      <c r="G27" s="39">
        <v>4520</v>
      </c>
      <c r="H27" s="39">
        <v>4520</v>
      </c>
      <c r="I27" s="28">
        <v>29800</v>
      </c>
      <c r="J27" s="28">
        <v>24400</v>
      </c>
      <c r="K27" s="28">
        <v>24304</v>
      </c>
    </row>
    <row r="28" spans="1:11" ht="15">
      <c r="A28" s="5" t="s">
        <v>192</v>
      </c>
      <c r="B28" s="31" t="s">
        <v>193</v>
      </c>
      <c r="C28" s="31">
        <v>6010</v>
      </c>
      <c r="D28" s="31">
        <v>8890</v>
      </c>
      <c r="E28" s="39"/>
      <c r="F28" s="39">
        <v>1110</v>
      </c>
      <c r="G28" s="39">
        <v>1110</v>
      </c>
      <c r="H28" s="39">
        <v>9423</v>
      </c>
      <c r="I28" s="28">
        <v>7120</v>
      </c>
      <c r="J28" s="28">
        <v>10000</v>
      </c>
      <c r="K28" s="28">
        <v>9423</v>
      </c>
    </row>
    <row r="29" spans="1:11" ht="15">
      <c r="A29" s="5" t="s">
        <v>194</v>
      </c>
      <c r="B29" s="31" t="s">
        <v>195</v>
      </c>
      <c r="C29" s="31"/>
      <c r="D29" s="31"/>
      <c r="E29" s="39"/>
      <c r="F29" s="39"/>
      <c r="G29" s="39"/>
      <c r="H29" s="39"/>
      <c r="I29" s="28"/>
      <c r="J29" s="28"/>
      <c r="K29" s="28"/>
    </row>
    <row r="30" spans="1:11" ht="15">
      <c r="A30" s="7" t="s">
        <v>458</v>
      </c>
      <c r="B30" s="34" t="s">
        <v>196</v>
      </c>
      <c r="C30" s="34">
        <f>SUM(C27:C29)</f>
        <v>31290</v>
      </c>
      <c r="D30" s="34">
        <f>SUM(D27:D29)</f>
        <v>28770</v>
      </c>
      <c r="E30" s="34">
        <f aca="true" t="shared" si="2" ref="E30:K30">SUM(E27:E29)</f>
        <v>19784</v>
      </c>
      <c r="F30" s="34">
        <f>SUM(F27:F29)</f>
        <v>5630</v>
      </c>
      <c r="G30" s="34">
        <v>5630</v>
      </c>
      <c r="H30" s="34">
        <f t="shared" si="2"/>
        <v>13943</v>
      </c>
      <c r="I30" s="34">
        <f t="shared" si="2"/>
        <v>36920</v>
      </c>
      <c r="J30" s="34">
        <f t="shared" si="2"/>
        <v>34400</v>
      </c>
      <c r="K30" s="34">
        <f t="shared" si="2"/>
        <v>33727</v>
      </c>
    </row>
    <row r="31" spans="1:11" ht="15">
      <c r="A31" s="5" t="s">
        <v>197</v>
      </c>
      <c r="B31" s="31" t="s">
        <v>198</v>
      </c>
      <c r="C31" s="31">
        <v>580</v>
      </c>
      <c r="D31" s="31">
        <v>1200</v>
      </c>
      <c r="E31" s="39">
        <v>1095</v>
      </c>
      <c r="F31" s="39"/>
      <c r="G31" s="39"/>
      <c r="H31" s="39"/>
      <c r="I31" s="28">
        <v>580</v>
      </c>
      <c r="J31" s="28">
        <v>1200</v>
      </c>
      <c r="K31" s="28">
        <v>1095</v>
      </c>
    </row>
    <row r="32" spans="1:11" ht="15">
      <c r="A32" s="5" t="s">
        <v>199</v>
      </c>
      <c r="B32" s="31" t="s">
        <v>200</v>
      </c>
      <c r="C32" s="31">
        <v>670</v>
      </c>
      <c r="D32" s="31">
        <v>670</v>
      </c>
      <c r="E32" s="39">
        <v>624</v>
      </c>
      <c r="F32" s="39">
        <v>770</v>
      </c>
      <c r="G32" s="39">
        <v>770</v>
      </c>
      <c r="H32" s="39">
        <v>770</v>
      </c>
      <c r="I32" s="28">
        <v>1440</v>
      </c>
      <c r="J32" s="28">
        <v>1440</v>
      </c>
      <c r="K32" s="28">
        <v>1394</v>
      </c>
    </row>
    <row r="33" spans="1:11" ht="15" customHeight="1">
      <c r="A33" s="7" t="s">
        <v>549</v>
      </c>
      <c r="B33" s="34" t="s">
        <v>201</v>
      </c>
      <c r="C33" s="34">
        <f>SUM(C31:C32)</f>
        <v>1250</v>
      </c>
      <c r="D33" s="34">
        <f>SUM(D31:D32)</f>
        <v>1870</v>
      </c>
      <c r="E33" s="34">
        <f aca="true" t="shared" si="3" ref="E33:K33">SUM(E31:E32)</f>
        <v>1719</v>
      </c>
      <c r="F33" s="34">
        <f>SUM(F31:F32)</f>
        <v>770</v>
      </c>
      <c r="G33" s="34">
        <v>770</v>
      </c>
      <c r="H33" s="34">
        <f t="shared" si="3"/>
        <v>770</v>
      </c>
      <c r="I33" s="34">
        <f t="shared" si="3"/>
        <v>2020</v>
      </c>
      <c r="J33" s="34">
        <f t="shared" si="3"/>
        <v>2640</v>
      </c>
      <c r="K33" s="34">
        <f t="shared" si="3"/>
        <v>2489</v>
      </c>
    </row>
    <row r="34" spans="1:11" ht="15">
      <c r="A34" s="5" t="s">
        <v>202</v>
      </c>
      <c r="B34" s="31" t="s">
        <v>203</v>
      </c>
      <c r="C34" s="31">
        <v>31730</v>
      </c>
      <c r="D34" s="31">
        <v>16059</v>
      </c>
      <c r="E34" s="39">
        <v>15562</v>
      </c>
      <c r="F34" s="39">
        <v>11900</v>
      </c>
      <c r="G34" s="39">
        <v>11900</v>
      </c>
      <c r="H34" s="39">
        <v>11900</v>
      </c>
      <c r="I34" s="28">
        <v>43630</v>
      </c>
      <c r="J34" s="28">
        <v>27959</v>
      </c>
      <c r="K34" s="28">
        <v>27462</v>
      </c>
    </row>
    <row r="35" spans="1:11" ht="15">
      <c r="A35" s="5" t="s">
        <v>204</v>
      </c>
      <c r="B35" s="31" t="s">
        <v>205</v>
      </c>
      <c r="C35" s="31"/>
      <c r="D35" s="31"/>
      <c r="E35" s="39"/>
      <c r="F35" s="39"/>
      <c r="G35" s="39"/>
      <c r="H35" s="39"/>
      <c r="I35" s="28"/>
      <c r="J35" s="28"/>
      <c r="K35" s="28"/>
    </row>
    <row r="36" spans="1:11" ht="15">
      <c r="A36" s="5" t="s">
        <v>520</v>
      </c>
      <c r="B36" s="31" t="s">
        <v>206</v>
      </c>
      <c r="C36" s="31"/>
      <c r="D36" s="31"/>
      <c r="E36" s="39"/>
      <c r="F36" s="39"/>
      <c r="G36" s="39"/>
      <c r="H36" s="39"/>
      <c r="I36" s="28"/>
      <c r="J36" s="28"/>
      <c r="K36" s="28"/>
    </row>
    <row r="37" spans="1:11" ht="15">
      <c r="A37" s="5" t="s">
        <v>207</v>
      </c>
      <c r="B37" s="31" t="s">
        <v>208</v>
      </c>
      <c r="C37" s="31">
        <v>19724</v>
      </c>
      <c r="D37" s="31">
        <v>47100</v>
      </c>
      <c r="E37" s="39">
        <v>47050</v>
      </c>
      <c r="F37" s="39"/>
      <c r="G37" s="39"/>
      <c r="H37" s="39"/>
      <c r="I37" s="28">
        <v>20574</v>
      </c>
      <c r="J37" s="28">
        <v>47100</v>
      </c>
      <c r="K37" s="28">
        <v>47050</v>
      </c>
    </row>
    <row r="38" spans="1:11" ht="15">
      <c r="A38" s="10" t="s">
        <v>521</v>
      </c>
      <c r="B38" s="31" t="s">
        <v>209</v>
      </c>
      <c r="C38" s="31"/>
      <c r="D38" s="31"/>
      <c r="E38" s="39"/>
      <c r="F38" s="39"/>
      <c r="G38" s="39"/>
      <c r="H38" s="39"/>
      <c r="I38" s="28"/>
      <c r="J38" s="28"/>
      <c r="K38" s="28"/>
    </row>
    <row r="39" spans="1:11" ht="15">
      <c r="A39" s="6" t="s">
        <v>210</v>
      </c>
      <c r="B39" s="31" t="s">
        <v>211</v>
      </c>
      <c r="C39" s="31"/>
      <c r="D39" s="31">
        <v>918</v>
      </c>
      <c r="E39" s="39">
        <v>918</v>
      </c>
      <c r="F39" s="39"/>
      <c r="G39" s="39"/>
      <c r="H39" s="39"/>
      <c r="I39" s="28"/>
      <c r="J39" s="28">
        <v>918</v>
      </c>
      <c r="K39" s="28">
        <v>918</v>
      </c>
    </row>
    <row r="40" spans="1:11" ht="15">
      <c r="A40" s="5" t="s">
        <v>522</v>
      </c>
      <c r="B40" s="31" t="s">
        <v>212</v>
      </c>
      <c r="C40" s="31">
        <v>10985</v>
      </c>
      <c r="D40" s="31">
        <v>13542</v>
      </c>
      <c r="E40" s="39">
        <v>13542</v>
      </c>
      <c r="F40" s="39">
        <v>1000</v>
      </c>
      <c r="G40" s="39">
        <v>1000</v>
      </c>
      <c r="H40" s="39">
        <v>1000</v>
      </c>
      <c r="I40" s="28">
        <v>11985</v>
      </c>
      <c r="J40" s="28">
        <v>14542</v>
      </c>
      <c r="K40" s="28">
        <v>14542</v>
      </c>
    </row>
    <row r="41" spans="1:11" ht="15">
      <c r="A41" s="7" t="s">
        <v>459</v>
      </c>
      <c r="B41" s="34" t="s">
        <v>213</v>
      </c>
      <c r="C41" s="34">
        <f>SUM(C34:C40)</f>
        <v>62439</v>
      </c>
      <c r="D41" s="34">
        <f>SUM(D34:D40)</f>
        <v>77619</v>
      </c>
      <c r="E41" s="34">
        <f aca="true" t="shared" si="4" ref="E41:K41">SUM(E34:E40)</f>
        <v>77072</v>
      </c>
      <c r="F41" s="34">
        <f>SUM(F34:F40)</f>
        <v>12900</v>
      </c>
      <c r="G41" s="34">
        <f>SUM(G34:G40)</f>
        <v>12900</v>
      </c>
      <c r="H41" s="34">
        <f t="shared" si="4"/>
        <v>12900</v>
      </c>
      <c r="I41" s="34">
        <f t="shared" si="4"/>
        <v>76189</v>
      </c>
      <c r="J41" s="34">
        <f t="shared" si="4"/>
        <v>90519</v>
      </c>
      <c r="K41" s="34">
        <f t="shared" si="4"/>
        <v>89972</v>
      </c>
    </row>
    <row r="42" spans="1:11" ht="15">
      <c r="A42" s="5" t="s">
        <v>214</v>
      </c>
      <c r="B42" s="31" t="s">
        <v>215</v>
      </c>
      <c r="C42" s="31">
        <v>970</v>
      </c>
      <c r="D42" s="31">
        <v>1240</v>
      </c>
      <c r="E42" s="39">
        <v>1240</v>
      </c>
      <c r="F42" s="39"/>
      <c r="G42" s="39"/>
      <c r="H42" s="39"/>
      <c r="I42" s="28">
        <v>970</v>
      </c>
      <c r="J42" s="28">
        <v>1240</v>
      </c>
      <c r="K42" s="28">
        <v>1240</v>
      </c>
    </row>
    <row r="43" spans="1:11" ht="15">
      <c r="A43" s="5" t="s">
        <v>216</v>
      </c>
      <c r="B43" s="31" t="s">
        <v>217</v>
      </c>
      <c r="C43" s="31"/>
      <c r="D43" s="31">
        <v>3500</v>
      </c>
      <c r="E43" s="39">
        <v>3341</v>
      </c>
      <c r="F43" s="39"/>
      <c r="G43" s="39"/>
      <c r="H43" s="39"/>
      <c r="I43" s="28"/>
      <c r="J43" s="28">
        <v>3500</v>
      </c>
      <c r="K43" s="28">
        <v>3341</v>
      </c>
    </row>
    <row r="44" spans="1:11" ht="15">
      <c r="A44" s="7" t="s">
        <v>460</v>
      </c>
      <c r="B44" s="34" t="s">
        <v>218</v>
      </c>
      <c r="C44" s="34">
        <f>SUM(C42:C43)</f>
        <v>970</v>
      </c>
      <c r="D44" s="34">
        <f>SUM(D42:D43)</f>
        <v>4740</v>
      </c>
      <c r="E44" s="34">
        <f aca="true" t="shared" si="5" ref="E44:K44">SUM(E42:E43)</f>
        <v>4581</v>
      </c>
      <c r="F44" s="34">
        <f>SUM(F42:F43)</f>
        <v>0</v>
      </c>
      <c r="G44" s="34"/>
      <c r="H44" s="34">
        <f t="shared" si="5"/>
        <v>0</v>
      </c>
      <c r="I44" s="34">
        <f t="shared" si="5"/>
        <v>970</v>
      </c>
      <c r="J44" s="34">
        <f t="shared" si="5"/>
        <v>4740</v>
      </c>
      <c r="K44" s="34">
        <f t="shared" si="5"/>
        <v>4581</v>
      </c>
    </row>
    <row r="45" spans="1:11" ht="15">
      <c r="A45" s="5" t="s">
        <v>219</v>
      </c>
      <c r="B45" s="31" t="s">
        <v>220</v>
      </c>
      <c r="C45" s="31">
        <v>28426</v>
      </c>
      <c r="D45" s="31">
        <v>29575</v>
      </c>
      <c r="E45" s="39">
        <v>29575</v>
      </c>
      <c r="F45" s="39">
        <v>5442</v>
      </c>
      <c r="G45" s="39">
        <v>5442</v>
      </c>
      <c r="H45" s="39">
        <v>5442</v>
      </c>
      <c r="I45" s="28">
        <v>33868</v>
      </c>
      <c r="J45" s="28">
        <v>35017</v>
      </c>
      <c r="K45" s="28">
        <v>35017</v>
      </c>
    </row>
    <row r="46" spans="1:11" ht="15">
      <c r="A46" s="5" t="s">
        <v>221</v>
      </c>
      <c r="B46" s="31" t="s">
        <v>222</v>
      </c>
      <c r="C46" s="31"/>
      <c r="D46" s="31">
        <v>36094</v>
      </c>
      <c r="E46" s="39">
        <v>36094</v>
      </c>
      <c r="F46" s="39"/>
      <c r="G46" s="39"/>
      <c r="H46" s="39"/>
      <c r="I46" s="28"/>
      <c r="J46" s="28">
        <v>56161</v>
      </c>
      <c r="K46" s="28">
        <v>36094</v>
      </c>
    </row>
    <row r="47" spans="1:11" ht="15">
      <c r="A47" s="5" t="s">
        <v>523</v>
      </c>
      <c r="B47" s="31" t="s">
        <v>223</v>
      </c>
      <c r="C47" s="31">
        <v>7640</v>
      </c>
      <c r="D47" s="31">
        <v>39</v>
      </c>
      <c r="E47" s="39">
        <v>19</v>
      </c>
      <c r="F47" s="39"/>
      <c r="G47" s="39"/>
      <c r="H47" s="39"/>
      <c r="I47" s="28">
        <v>7640</v>
      </c>
      <c r="J47" s="28">
        <v>39</v>
      </c>
      <c r="K47" s="28">
        <v>19</v>
      </c>
    </row>
    <row r="48" spans="1:11" ht="15">
      <c r="A48" s="5" t="s">
        <v>524</v>
      </c>
      <c r="B48" s="31" t="s">
        <v>224</v>
      </c>
      <c r="C48" s="31"/>
      <c r="D48" s="31"/>
      <c r="E48" s="39"/>
      <c r="F48" s="39"/>
      <c r="G48" s="39"/>
      <c r="H48" s="39"/>
      <c r="I48" s="28"/>
      <c r="J48" s="28"/>
      <c r="K48" s="28"/>
    </row>
    <row r="49" spans="1:11" ht="15">
      <c r="A49" s="5" t="s">
        <v>225</v>
      </c>
      <c r="B49" s="31" t="s">
        <v>226</v>
      </c>
      <c r="C49" s="31">
        <v>35285</v>
      </c>
      <c r="D49" s="31">
        <v>29607</v>
      </c>
      <c r="E49" s="39">
        <v>24938</v>
      </c>
      <c r="F49" s="39">
        <v>10000</v>
      </c>
      <c r="G49" s="39">
        <v>10000</v>
      </c>
      <c r="H49" s="39">
        <v>10000</v>
      </c>
      <c r="I49" s="28">
        <v>45285</v>
      </c>
      <c r="J49" s="28">
        <v>39607</v>
      </c>
      <c r="K49" s="28">
        <v>34938</v>
      </c>
    </row>
    <row r="50" spans="1:11" ht="15">
      <c r="A50" s="7" t="s">
        <v>461</v>
      </c>
      <c r="B50" s="34" t="s">
        <v>227</v>
      </c>
      <c r="C50" s="34">
        <f>SUM(C45:C49)</f>
        <v>71351</v>
      </c>
      <c r="D50" s="34">
        <f>SUM(D45:D49)</f>
        <v>95315</v>
      </c>
      <c r="E50" s="34">
        <f aca="true" t="shared" si="6" ref="E50:K50">SUM(E45:E49)</f>
        <v>90626</v>
      </c>
      <c r="F50" s="34">
        <f>SUM(F45:F49)</f>
        <v>15442</v>
      </c>
      <c r="G50" s="34">
        <v>15442</v>
      </c>
      <c r="H50" s="34">
        <f t="shared" si="6"/>
        <v>15442</v>
      </c>
      <c r="I50" s="34">
        <f t="shared" si="6"/>
        <v>86793</v>
      </c>
      <c r="J50" s="34">
        <f t="shared" si="6"/>
        <v>130824</v>
      </c>
      <c r="K50" s="34">
        <f t="shared" si="6"/>
        <v>106068</v>
      </c>
    </row>
    <row r="51" spans="1:11" ht="15">
      <c r="A51" s="38" t="s">
        <v>462</v>
      </c>
      <c r="B51" s="45" t="s">
        <v>228</v>
      </c>
      <c r="C51" s="45">
        <f>SUM(C50,C44,C41,C33,C30)</f>
        <v>167300</v>
      </c>
      <c r="D51" s="45">
        <f>SUM(D30+D33+D41+D44+D50)</f>
        <v>208314</v>
      </c>
      <c r="E51" s="45">
        <f aca="true" t="shared" si="7" ref="E51:K51">SUM(E50,E44,E41,E33,E30)</f>
        <v>193782</v>
      </c>
      <c r="F51" s="45">
        <f>SUM(F50,F44,F41,F33,F30)</f>
        <v>34742</v>
      </c>
      <c r="G51" s="45">
        <f>SUM(G30+G33+G41+G50)</f>
        <v>34742</v>
      </c>
      <c r="H51" s="45">
        <f t="shared" si="7"/>
        <v>43055</v>
      </c>
      <c r="I51" s="45">
        <f t="shared" si="7"/>
        <v>202892</v>
      </c>
      <c r="J51" s="45">
        <f t="shared" si="7"/>
        <v>263123</v>
      </c>
      <c r="K51" s="45">
        <f t="shared" si="7"/>
        <v>236837</v>
      </c>
    </row>
    <row r="52" spans="1:11" ht="15">
      <c r="A52" s="13" t="s">
        <v>229</v>
      </c>
      <c r="B52" s="31" t="s">
        <v>230</v>
      </c>
      <c r="C52" s="31"/>
      <c r="D52" s="31"/>
      <c r="E52" s="39"/>
      <c r="F52" s="39"/>
      <c r="G52" s="39"/>
      <c r="H52" s="39"/>
      <c r="I52" s="28"/>
      <c r="J52" s="28"/>
      <c r="K52" s="28"/>
    </row>
    <row r="53" spans="1:11" ht="15">
      <c r="A53" s="13" t="s">
        <v>463</v>
      </c>
      <c r="B53" s="31" t="s">
        <v>231</v>
      </c>
      <c r="C53" s="31"/>
      <c r="D53" s="31">
        <v>1667</v>
      </c>
      <c r="E53" s="39">
        <v>1667</v>
      </c>
      <c r="F53" s="39"/>
      <c r="G53" s="39"/>
      <c r="H53" s="39"/>
      <c r="I53" s="28"/>
      <c r="J53" s="28">
        <v>1667</v>
      </c>
      <c r="K53" s="28">
        <v>1667</v>
      </c>
    </row>
    <row r="54" spans="1:11" ht="15">
      <c r="A54" s="17" t="s">
        <v>525</v>
      </c>
      <c r="B54" s="31" t="s">
        <v>232</v>
      </c>
      <c r="C54" s="31"/>
      <c r="D54" s="31">
        <v>1000</v>
      </c>
      <c r="E54" s="39">
        <v>841</v>
      </c>
      <c r="F54" s="39"/>
      <c r="G54" s="39"/>
      <c r="H54" s="39"/>
      <c r="I54" s="28"/>
      <c r="J54" s="28">
        <v>1000</v>
      </c>
      <c r="K54" s="28">
        <v>841</v>
      </c>
    </row>
    <row r="55" spans="1:11" ht="15">
      <c r="A55" s="17" t="s">
        <v>526</v>
      </c>
      <c r="B55" s="31" t="s">
        <v>233</v>
      </c>
      <c r="C55" s="31"/>
      <c r="D55" s="31">
        <v>500</v>
      </c>
      <c r="E55" s="39">
        <v>87</v>
      </c>
      <c r="F55" s="39">
        <v>500</v>
      </c>
      <c r="G55" s="39"/>
      <c r="H55" s="39"/>
      <c r="I55" s="28">
        <v>500</v>
      </c>
      <c r="J55" s="28">
        <v>500</v>
      </c>
      <c r="K55" s="28">
        <v>87</v>
      </c>
    </row>
    <row r="56" spans="1:11" ht="15">
      <c r="A56" s="17" t="s">
        <v>527</v>
      </c>
      <c r="B56" s="31" t="s">
        <v>234</v>
      </c>
      <c r="C56" s="31"/>
      <c r="D56" s="31"/>
      <c r="E56" s="39"/>
      <c r="F56" s="39"/>
      <c r="G56" s="39"/>
      <c r="H56" s="39"/>
      <c r="I56" s="28"/>
      <c r="J56" s="28"/>
      <c r="K56" s="28"/>
    </row>
    <row r="57" spans="1:11" ht="15">
      <c r="A57" s="13" t="s">
        <v>528</v>
      </c>
      <c r="B57" s="31" t="s">
        <v>235</v>
      </c>
      <c r="C57" s="31">
        <v>200</v>
      </c>
      <c r="D57" s="31">
        <v>1753</v>
      </c>
      <c r="E57" s="39">
        <v>1753</v>
      </c>
      <c r="F57" s="39"/>
      <c r="G57" s="39"/>
      <c r="H57" s="39"/>
      <c r="I57" s="28">
        <v>200</v>
      </c>
      <c r="J57" s="28">
        <v>1753</v>
      </c>
      <c r="K57" s="28">
        <v>1753</v>
      </c>
    </row>
    <row r="58" spans="1:11" ht="15">
      <c r="A58" s="13" t="s">
        <v>529</v>
      </c>
      <c r="B58" s="31" t="s">
        <v>236</v>
      </c>
      <c r="C58" s="31"/>
      <c r="D58" s="31"/>
      <c r="E58" s="39"/>
      <c r="F58" s="39"/>
      <c r="G58" s="39"/>
      <c r="H58" s="39"/>
      <c r="I58" s="28"/>
      <c r="J58" s="28"/>
      <c r="K58" s="28"/>
    </row>
    <row r="59" spans="1:11" ht="15">
      <c r="A59" s="13" t="s">
        <v>530</v>
      </c>
      <c r="B59" s="31" t="s">
        <v>237</v>
      </c>
      <c r="C59" s="31"/>
      <c r="D59" s="31"/>
      <c r="E59" s="39"/>
      <c r="F59" s="39">
        <v>11100</v>
      </c>
      <c r="G59" s="39">
        <v>9635</v>
      </c>
      <c r="H59" s="39">
        <v>9635</v>
      </c>
      <c r="I59" s="28">
        <v>11100</v>
      </c>
      <c r="J59" s="28">
        <v>9635</v>
      </c>
      <c r="K59" s="28">
        <v>9635</v>
      </c>
    </row>
    <row r="60" spans="1:11" ht="15">
      <c r="A60" s="42" t="s">
        <v>492</v>
      </c>
      <c r="B60" s="45" t="s">
        <v>238</v>
      </c>
      <c r="C60" s="45">
        <f>SUM(C52:C59)</f>
        <v>200</v>
      </c>
      <c r="D60" s="45">
        <f>SUM(D52:D59)</f>
        <v>4920</v>
      </c>
      <c r="E60" s="45">
        <f aca="true" t="shared" si="8" ref="E60:K60">SUM(E52:E59)</f>
        <v>4348</v>
      </c>
      <c r="F60" s="45">
        <f>SUM(F52:F59)</f>
        <v>11600</v>
      </c>
      <c r="G60" s="45">
        <f>SUM(G52:G59)</f>
        <v>9635</v>
      </c>
      <c r="H60" s="45">
        <f t="shared" si="8"/>
        <v>9635</v>
      </c>
      <c r="I60" s="45">
        <f t="shared" si="8"/>
        <v>11800</v>
      </c>
      <c r="J60" s="45">
        <f t="shared" si="8"/>
        <v>14555</v>
      </c>
      <c r="K60" s="45">
        <f t="shared" si="8"/>
        <v>13983</v>
      </c>
    </row>
    <row r="61" spans="1:11" ht="15">
      <c r="A61" s="12" t="s">
        <v>531</v>
      </c>
      <c r="B61" s="31" t="s">
        <v>239</v>
      </c>
      <c r="C61" s="31"/>
      <c r="D61" s="31"/>
      <c r="E61" s="39"/>
      <c r="F61" s="39"/>
      <c r="G61" s="39"/>
      <c r="H61" s="39"/>
      <c r="I61" s="28"/>
      <c r="J61" s="28"/>
      <c r="K61" s="28"/>
    </row>
    <row r="62" spans="1:11" ht="15">
      <c r="A62" s="12" t="s">
        <v>240</v>
      </c>
      <c r="B62" s="31" t="s">
        <v>241</v>
      </c>
      <c r="C62" s="31"/>
      <c r="D62" s="31">
        <v>53</v>
      </c>
      <c r="E62" s="39">
        <v>53</v>
      </c>
      <c r="F62" s="39"/>
      <c r="G62" s="39"/>
      <c r="H62" s="39"/>
      <c r="I62" s="28"/>
      <c r="J62" s="28">
        <v>53</v>
      </c>
      <c r="K62" s="28">
        <v>53</v>
      </c>
    </row>
    <row r="63" spans="1:11" ht="30">
      <c r="A63" s="12" t="s">
        <v>242</v>
      </c>
      <c r="B63" s="31" t="s">
        <v>243</v>
      </c>
      <c r="C63" s="31"/>
      <c r="D63" s="31"/>
      <c r="E63" s="39"/>
      <c r="F63" s="39"/>
      <c r="G63" s="39"/>
      <c r="H63" s="39"/>
      <c r="I63" s="28"/>
      <c r="J63" s="28"/>
      <c r="K63" s="28"/>
    </row>
    <row r="64" spans="1:11" ht="30">
      <c r="A64" s="12" t="s">
        <v>493</v>
      </c>
      <c r="B64" s="31" t="s">
        <v>244</v>
      </c>
      <c r="C64" s="31"/>
      <c r="D64" s="31"/>
      <c r="E64" s="39"/>
      <c r="F64" s="39"/>
      <c r="G64" s="39"/>
      <c r="H64" s="39"/>
      <c r="I64" s="28"/>
      <c r="J64" s="28"/>
      <c r="K64" s="28"/>
    </row>
    <row r="65" spans="1:11" ht="30">
      <c r="A65" s="12" t="s">
        <v>532</v>
      </c>
      <c r="B65" s="31" t="s">
        <v>245</v>
      </c>
      <c r="C65" s="31"/>
      <c r="D65" s="31"/>
      <c r="E65" s="39"/>
      <c r="F65" s="39"/>
      <c r="G65" s="39"/>
      <c r="H65" s="39"/>
      <c r="I65" s="28"/>
      <c r="J65" s="28"/>
      <c r="K65" s="28"/>
    </row>
    <row r="66" spans="1:11" ht="15">
      <c r="A66" s="12" t="s">
        <v>495</v>
      </c>
      <c r="B66" s="31" t="s">
        <v>246</v>
      </c>
      <c r="C66" s="31"/>
      <c r="D66" s="31"/>
      <c r="E66" s="39"/>
      <c r="F66" s="39"/>
      <c r="G66" s="39"/>
      <c r="H66" s="39"/>
      <c r="I66" s="28"/>
      <c r="J66" s="28"/>
      <c r="K66" s="28"/>
    </row>
    <row r="67" spans="1:11" ht="30">
      <c r="A67" s="12" t="s">
        <v>533</v>
      </c>
      <c r="B67" s="31" t="s">
        <v>247</v>
      </c>
      <c r="C67" s="31"/>
      <c r="D67" s="31"/>
      <c r="E67" s="39"/>
      <c r="F67" s="39"/>
      <c r="G67" s="39"/>
      <c r="H67" s="39"/>
      <c r="I67" s="28"/>
      <c r="J67" s="28"/>
      <c r="K67" s="28"/>
    </row>
    <row r="68" spans="1:11" ht="30">
      <c r="A68" s="12" t="s">
        <v>534</v>
      </c>
      <c r="B68" s="31" t="s">
        <v>248</v>
      </c>
      <c r="C68" s="31"/>
      <c r="D68" s="31"/>
      <c r="E68" s="39"/>
      <c r="F68" s="39"/>
      <c r="G68" s="39"/>
      <c r="H68" s="39"/>
      <c r="I68" s="28"/>
      <c r="J68" s="28"/>
      <c r="K68" s="28"/>
    </row>
    <row r="69" spans="1:11" ht="15">
      <c r="A69" s="12" t="s">
        <v>249</v>
      </c>
      <c r="B69" s="31" t="s">
        <v>250</v>
      </c>
      <c r="C69" s="31"/>
      <c r="D69" s="31"/>
      <c r="E69" s="39"/>
      <c r="F69" s="39"/>
      <c r="G69" s="39"/>
      <c r="H69" s="39"/>
      <c r="I69" s="28"/>
      <c r="J69" s="28"/>
      <c r="K69" s="28"/>
    </row>
    <row r="70" spans="1:11" ht="15">
      <c r="A70" s="20" t="s">
        <v>251</v>
      </c>
      <c r="B70" s="31" t="s">
        <v>252</v>
      </c>
      <c r="C70" s="31"/>
      <c r="D70" s="31"/>
      <c r="E70" s="39"/>
      <c r="F70" s="39"/>
      <c r="G70" s="39"/>
      <c r="H70" s="39"/>
      <c r="I70" s="28"/>
      <c r="J70" s="28"/>
      <c r="K70" s="28"/>
    </row>
    <row r="71" spans="1:11" ht="15">
      <c r="A71" s="12" t="s">
        <v>535</v>
      </c>
      <c r="B71" s="31" t="s">
        <v>253</v>
      </c>
      <c r="C71" s="31"/>
      <c r="D71" s="31"/>
      <c r="E71" s="39"/>
      <c r="F71" s="39">
        <v>12000</v>
      </c>
      <c r="G71" s="39">
        <v>12000</v>
      </c>
      <c r="H71" s="39">
        <v>8966</v>
      </c>
      <c r="I71" s="28">
        <v>12000</v>
      </c>
      <c r="J71" s="28">
        <v>12000</v>
      </c>
      <c r="K71" s="28">
        <v>8966</v>
      </c>
    </row>
    <row r="72" spans="1:11" ht="15">
      <c r="A72" s="20" t="s">
        <v>717</v>
      </c>
      <c r="B72" s="31" t="s">
        <v>254</v>
      </c>
      <c r="C72" s="31">
        <v>23775</v>
      </c>
      <c r="D72" s="31"/>
      <c r="E72" s="39"/>
      <c r="F72" s="39"/>
      <c r="G72" s="39"/>
      <c r="H72" s="39"/>
      <c r="I72" s="28"/>
      <c r="J72" s="28"/>
      <c r="K72" s="28"/>
    </row>
    <row r="73" spans="1:11" ht="15">
      <c r="A73" s="20" t="s">
        <v>718</v>
      </c>
      <c r="B73" s="31" t="s">
        <v>254</v>
      </c>
      <c r="C73" s="31">
        <v>31765</v>
      </c>
      <c r="D73" s="31">
        <v>22191</v>
      </c>
      <c r="E73" s="39"/>
      <c r="F73" s="39"/>
      <c r="G73" s="39"/>
      <c r="H73" s="39"/>
      <c r="I73" s="28">
        <v>55540</v>
      </c>
      <c r="J73" s="28">
        <v>2124</v>
      </c>
      <c r="K73" s="28"/>
    </row>
    <row r="74" spans="1:11" ht="15">
      <c r="A74" s="42" t="s">
        <v>498</v>
      </c>
      <c r="B74" s="45" t="s">
        <v>255</v>
      </c>
      <c r="C74" s="45">
        <f>SUM(C61:C73)</f>
        <v>55540</v>
      </c>
      <c r="D74" s="45">
        <f>SUM(D61:D73)</f>
        <v>22244</v>
      </c>
      <c r="E74" s="45">
        <f aca="true" t="shared" si="9" ref="E74:K74">SUM(E61:E73)</f>
        <v>53</v>
      </c>
      <c r="F74" s="45">
        <v>12000</v>
      </c>
      <c r="G74" s="45">
        <v>12000</v>
      </c>
      <c r="H74" s="45">
        <f t="shared" si="9"/>
        <v>8966</v>
      </c>
      <c r="I74" s="45">
        <f t="shared" si="9"/>
        <v>67540</v>
      </c>
      <c r="J74" s="45">
        <f t="shared" si="9"/>
        <v>14177</v>
      </c>
      <c r="K74" s="45">
        <f t="shared" si="9"/>
        <v>9019</v>
      </c>
    </row>
    <row r="75" spans="1:11" ht="15.75">
      <c r="A75" s="97" t="s">
        <v>664</v>
      </c>
      <c r="B75" s="98"/>
      <c r="C75" s="98"/>
      <c r="D75" s="98"/>
      <c r="E75" s="99"/>
      <c r="F75" s="99"/>
      <c r="G75" s="99"/>
      <c r="H75" s="99"/>
      <c r="I75" s="101"/>
      <c r="J75" s="101"/>
      <c r="K75" s="101"/>
    </row>
    <row r="76" spans="1:11" ht="15">
      <c r="A76" s="35" t="s">
        <v>256</v>
      </c>
      <c r="B76" s="31" t="s">
        <v>257</v>
      </c>
      <c r="C76" s="31"/>
      <c r="D76" s="31">
        <v>2980</v>
      </c>
      <c r="E76" s="39">
        <v>2980</v>
      </c>
      <c r="F76" s="39"/>
      <c r="G76" s="39"/>
      <c r="H76" s="39"/>
      <c r="I76" s="28"/>
      <c r="J76" s="28">
        <v>2980</v>
      </c>
      <c r="K76" s="28">
        <v>2980</v>
      </c>
    </row>
    <row r="77" spans="1:11" ht="15">
      <c r="A77" s="35" t="s">
        <v>536</v>
      </c>
      <c r="B77" s="31" t="s">
        <v>258</v>
      </c>
      <c r="C77" s="31">
        <v>144094</v>
      </c>
      <c r="D77" s="31">
        <v>140914</v>
      </c>
      <c r="E77" s="39">
        <v>10176</v>
      </c>
      <c r="F77" s="39">
        <v>521178</v>
      </c>
      <c r="G77" s="39"/>
      <c r="H77" s="39"/>
      <c r="I77" s="28">
        <v>144094</v>
      </c>
      <c r="J77" s="28">
        <v>140914</v>
      </c>
      <c r="K77" s="28">
        <v>10176</v>
      </c>
    </row>
    <row r="78" spans="1:11" ht="15">
      <c r="A78" s="35" t="s">
        <v>259</v>
      </c>
      <c r="B78" s="31" t="s">
        <v>260</v>
      </c>
      <c r="C78" s="31"/>
      <c r="D78" s="31">
        <v>426</v>
      </c>
      <c r="E78" s="39">
        <v>426</v>
      </c>
      <c r="F78" s="39"/>
      <c r="G78" s="39"/>
      <c r="H78" s="39"/>
      <c r="I78" s="28"/>
      <c r="J78" s="28">
        <v>426</v>
      </c>
      <c r="K78" s="28">
        <v>426</v>
      </c>
    </row>
    <row r="79" spans="1:11" ht="15">
      <c r="A79" s="35" t="s">
        <v>261</v>
      </c>
      <c r="B79" s="31" t="s">
        <v>262</v>
      </c>
      <c r="C79" s="31"/>
      <c r="D79" s="31"/>
      <c r="E79" s="39"/>
      <c r="F79" s="39"/>
      <c r="G79" s="39">
        <v>521178</v>
      </c>
      <c r="H79" s="39">
        <v>226623</v>
      </c>
      <c r="I79" s="28">
        <v>521178</v>
      </c>
      <c r="J79" s="28">
        <v>521178</v>
      </c>
      <c r="K79" s="28">
        <v>226623</v>
      </c>
    </row>
    <row r="80" spans="1:11" ht="15">
      <c r="A80" s="6" t="s">
        <v>263</v>
      </c>
      <c r="B80" s="31" t="s">
        <v>264</v>
      </c>
      <c r="C80" s="31"/>
      <c r="D80" s="31"/>
      <c r="E80" s="39"/>
      <c r="F80" s="39"/>
      <c r="G80" s="39"/>
      <c r="H80" s="39"/>
      <c r="I80" s="28"/>
      <c r="J80" s="28"/>
      <c r="K80" s="28"/>
    </row>
    <row r="81" spans="1:11" ht="15">
      <c r="A81" s="6" t="s">
        <v>265</v>
      </c>
      <c r="B81" s="31" t="s">
        <v>266</v>
      </c>
      <c r="C81" s="31"/>
      <c r="D81" s="31"/>
      <c r="E81" s="39"/>
      <c r="F81" s="39"/>
      <c r="G81" s="39"/>
      <c r="H81" s="39"/>
      <c r="I81" s="28"/>
      <c r="J81" s="28"/>
      <c r="K81" s="28"/>
    </row>
    <row r="82" spans="1:11" ht="15">
      <c r="A82" s="6" t="s">
        <v>267</v>
      </c>
      <c r="B82" s="31" t="s">
        <v>268</v>
      </c>
      <c r="C82" s="31">
        <v>38906</v>
      </c>
      <c r="D82" s="31">
        <v>38906</v>
      </c>
      <c r="E82" s="39"/>
      <c r="F82" s="39">
        <v>140720</v>
      </c>
      <c r="G82" s="39">
        <v>140720</v>
      </c>
      <c r="H82" s="39">
        <v>7068</v>
      </c>
      <c r="I82" s="28">
        <v>179626</v>
      </c>
      <c r="J82" s="28">
        <v>179626</v>
      </c>
      <c r="K82" s="28">
        <v>7068</v>
      </c>
    </row>
    <row r="83" spans="1:11" ht="15">
      <c r="A83" s="43" t="s">
        <v>500</v>
      </c>
      <c r="B83" s="45" t="s">
        <v>269</v>
      </c>
      <c r="C83" s="45">
        <f>SUM(C76:C82)</f>
        <v>183000</v>
      </c>
      <c r="D83" s="45">
        <f>SUM(D76:D82)</f>
        <v>183226</v>
      </c>
      <c r="E83" s="45">
        <f aca="true" t="shared" si="10" ref="E83:K83">SUM(E76:E82)</f>
        <v>13582</v>
      </c>
      <c r="F83" s="45">
        <f>SUM(F76:F82)</f>
        <v>661898</v>
      </c>
      <c r="G83" s="45">
        <f>SUM(G79+G82)</f>
        <v>661898</v>
      </c>
      <c r="H83" s="45">
        <f t="shared" si="10"/>
        <v>233691</v>
      </c>
      <c r="I83" s="45">
        <f t="shared" si="10"/>
        <v>844898</v>
      </c>
      <c r="J83" s="45">
        <f t="shared" si="10"/>
        <v>845124</v>
      </c>
      <c r="K83" s="45">
        <f t="shared" si="10"/>
        <v>247273</v>
      </c>
    </row>
    <row r="84" spans="1:11" ht="15">
      <c r="A84" s="13" t="s">
        <v>270</v>
      </c>
      <c r="B84" s="31" t="s">
        <v>271</v>
      </c>
      <c r="C84" s="31">
        <v>7874</v>
      </c>
      <c r="D84" s="31">
        <v>33167</v>
      </c>
      <c r="E84" s="39">
        <v>30987</v>
      </c>
      <c r="F84" s="39"/>
      <c r="G84" s="39"/>
      <c r="H84" s="39"/>
      <c r="I84" s="28">
        <v>7874</v>
      </c>
      <c r="J84" s="28">
        <v>33167</v>
      </c>
      <c r="K84" s="28">
        <v>30987</v>
      </c>
    </row>
    <row r="85" spans="1:11" ht="15">
      <c r="A85" s="13" t="s">
        <v>272</v>
      </c>
      <c r="B85" s="31" t="s">
        <v>273</v>
      </c>
      <c r="C85" s="31"/>
      <c r="D85" s="31"/>
      <c r="E85" s="39"/>
      <c r="F85" s="39"/>
      <c r="G85" s="39"/>
      <c r="H85" s="39"/>
      <c r="I85" s="28"/>
      <c r="J85" s="28"/>
      <c r="K85" s="28"/>
    </row>
    <row r="86" spans="1:11" ht="15">
      <c r="A86" s="13" t="s">
        <v>274</v>
      </c>
      <c r="B86" s="31" t="s">
        <v>275</v>
      </c>
      <c r="C86" s="31"/>
      <c r="D86" s="31"/>
      <c r="E86" s="39"/>
      <c r="F86" s="39"/>
      <c r="G86" s="39"/>
      <c r="H86" s="39"/>
      <c r="I86" s="28"/>
      <c r="J86" s="28"/>
      <c r="K86" s="28"/>
    </row>
    <row r="87" spans="1:11" ht="15">
      <c r="A87" s="13" t="s">
        <v>276</v>
      </c>
      <c r="B87" s="31" t="s">
        <v>277</v>
      </c>
      <c r="C87" s="31">
        <v>2126</v>
      </c>
      <c r="D87" s="31">
        <v>7396</v>
      </c>
      <c r="E87" s="39">
        <v>7396</v>
      </c>
      <c r="F87" s="39"/>
      <c r="G87" s="39"/>
      <c r="H87" s="39"/>
      <c r="I87" s="28">
        <v>2126</v>
      </c>
      <c r="J87" s="28">
        <v>7396</v>
      </c>
      <c r="K87" s="28">
        <v>7396</v>
      </c>
    </row>
    <row r="88" spans="1:11" ht="15">
      <c r="A88" s="42" t="s">
        <v>501</v>
      </c>
      <c r="B88" s="45" t="s">
        <v>278</v>
      </c>
      <c r="C88" s="45">
        <f>SUM(C84:C87)</f>
        <v>10000</v>
      </c>
      <c r="D88" s="45">
        <f>SUM(D84:D87)</f>
        <v>40563</v>
      </c>
      <c r="E88" s="45">
        <f aca="true" t="shared" si="11" ref="E88:K88">SUM(E84:E87)</f>
        <v>38383</v>
      </c>
      <c r="F88" s="45">
        <f>SUM(F84:F87)</f>
        <v>0</v>
      </c>
      <c r="G88" s="45"/>
      <c r="H88" s="45">
        <f t="shared" si="11"/>
        <v>0</v>
      </c>
      <c r="I88" s="45">
        <f t="shared" si="11"/>
        <v>10000</v>
      </c>
      <c r="J88" s="45">
        <f t="shared" si="11"/>
        <v>40563</v>
      </c>
      <c r="K88" s="45">
        <f t="shared" si="11"/>
        <v>38383</v>
      </c>
    </row>
    <row r="89" spans="1:11" ht="30">
      <c r="A89" s="13" t="s">
        <v>279</v>
      </c>
      <c r="B89" s="31" t="s">
        <v>280</v>
      </c>
      <c r="C89" s="31"/>
      <c r="D89" s="31"/>
      <c r="E89" s="39"/>
      <c r="F89" s="39"/>
      <c r="G89" s="39"/>
      <c r="H89" s="39"/>
      <c r="I89" s="28"/>
      <c r="J89" s="28"/>
      <c r="K89" s="28"/>
    </row>
    <row r="90" spans="1:11" ht="30">
      <c r="A90" s="13" t="s">
        <v>537</v>
      </c>
      <c r="B90" s="31" t="s">
        <v>281</v>
      </c>
      <c r="C90" s="31"/>
      <c r="D90" s="31"/>
      <c r="E90" s="39"/>
      <c r="F90" s="39"/>
      <c r="G90" s="39"/>
      <c r="H90" s="39"/>
      <c r="I90" s="28"/>
      <c r="J90" s="28"/>
      <c r="K90" s="28"/>
    </row>
    <row r="91" spans="1:11" ht="30">
      <c r="A91" s="13" t="s">
        <v>538</v>
      </c>
      <c r="B91" s="31" t="s">
        <v>282</v>
      </c>
      <c r="C91" s="31"/>
      <c r="D91" s="31"/>
      <c r="E91" s="39"/>
      <c r="F91" s="39"/>
      <c r="G91" s="39"/>
      <c r="H91" s="39"/>
      <c r="I91" s="28"/>
      <c r="J91" s="28"/>
      <c r="K91" s="28"/>
    </row>
    <row r="92" spans="1:11" ht="15">
      <c r="A92" s="13" t="s">
        <v>539</v>
      </c>
      <c r="B92" s="31" t="s">
        <v>283</v>
      </c>
      <c r="C92" s="31"/>
      <c r="D92" s="31"/>
      <c r="E92" s="39"/>
      <c r="F92" s="39"/>
      <c r="G92" s="39">
        <v>828</v>
      </c>
      <c r="H92" s="39">
        <v>828</v>
      </c>
      <c r="I92" s="28"/>
      <c r="J92" s="28">
        <v>828</v>
      </c>
      <c r="K92" s="28">
        <v>828</v>
      </c>
    </row>
    <row r="93" spans="1:11" ht="30">
      <c r="A93" s="13" t="s">
        <v>540</v>
      </c>
      <c r="B93" s="31" t="s">
        <v>284</v>
      </c>
      <c r="C93" s="31"/>
      <c r="D93" s="31"/>
      <c r="E93" s="39"/>
      <c r="F93" s="39"/>
      <c r="G93" s="39"/>
      <c r="H93" s="39"/>
      <c r="I93" s="28"/>
      <c r="J93" s="28"/>
      <c r="K93" s="28"/>
    </row>
    <row r="94" spans="1:11" ht="30">
      <c r="A94" s="13" t="s">
        <v>541</v>
      </c>
      <c r="B94" s="31" t="s">
        <v>285</v>
      </c>
      <c r="C94" s="31"/>
      <c r="D94" s="31"/>
      <c r="E94" s="39"/>
      <c r="F94" s="39"/>
      <c r="G94" s="39"/>
      <c r="H94" s="39"/>
      <c r="I94" s="28"/>
      <c r="J94" s="28"/>
      <c r="K94" s="28"/>
    </row>
    <row r="95" spans="1:11" ht="15">
      <c r="A95" s="13" t="s">
        <v>286</v>
      </c>
      <c r="B95" s="31" t="s">
        <v>287</v>
      </c>
      <c r="C95" s="31"/>
      <c r="D95" s="31"/>
      <c r="E95" s="39"/>
      <c r="F95" s="39"/>
      <c r="G95" s="39"/>
      <c r="H95" s="39"/>
      <c r="I95" s="28"/>
      <c r="J95" s="28"/>
      <c r="K95" s="28"/>
    </row>
    <row r="96" spans="1:11" ht="15">
      <c r="A96" s="13" t="s">
        <v>542</v>
      </c>
      <c r="B96" s="31" t="s">
        <v>288</v>
      </c>
      <c r="C96" s="31"/>
      <c r="D96" s="31"/>
      <c r="E96" s="39"/>
      <c r="F96" s="39"/>
      <c r="G96" s="39">
        <v>14906</v>
      </c>
      <c r="H96" s="39">
        <v>14906</v>
      </c>
      <c r="I96" s="28"/>
      <c r="J96" s="28">
        <v>14906</v>
      </c>
      <c r="K96" s="28">
        <v>14906</v>
      </c>
    </row>
    <row r="97" spans="1:11" ht="15">
      <c r="A97" s="42" t="s">
        <v>502</v>
      </c>
      <c r="B97" s="45" t="s">
        <v>289</v>
      </c>
      <c r="C97" s="45">
        <f>SUM(C89:C96)</f>
        <v>0</v>
      </c>
      <c r="D97" s="45"/>
      <c r="E97" s="45">
        <f aca="true" t="shared" si="12" ref="E97:K97">SUM(E89:E96)</f>
        <v>0</v>
      </c>
      <c r="F97" s="45">
        <f>SUM(F89:F96)</f>
        <v>0</v>
      </c>
      <c r="G97" s="45">
        <f>SUM(G89:G96)</f>
        <v>15734</v>
      </c>
      <c r="H97" s="45">
        <f t="shared" si="12"/>
        <v>15734</v>
      </c>
      <c r="I97" s="45">
        <f t="shared" si="12"/>
        <v>0</v>
      </c>
      <c r="J97" s="45">
        <f t="shared" si="12"/>
        <v>15734</v>
      </c>
      <c r="K97" s="45">
        <f t="shared" si="12"/>
        <v>15734</v>
      </c>
    </row>
    <row r="98" spans="1:11" ht="15.75">
      <c r="A98" s="97" t="s">
        <v>663</v>
      </c>
      <c r="B98" s="98"/>
      <c r="C98" s="98"/>
      <c r="D98" s="98"/>
      <c r="E98" s="99"/>
      <c r="F98" s="99"/>
      <c r="G98" s="99"/>
      <c r="H98" s="99"/>
      <c r="I98" s="101"/>
      <c r="J98" s="101"/>
      <c r="K98" s="101"/>
    </row>
    <row r="99" spans="1:11" ht="15.75">
      <c r="A99" s="102" t="s">
        <v>550</v>
      </c>
      <c r="B99" s="103" t="s">
        <v>290</v>
      </c>
      <c r="C99" s="103">
        <f>C25+C26+C51+C60+C74+C83+C88+C97</f>
        <v>495985</v>
      </c>
      <c r="D99" s="103">
        <f>SUM(D25+D26+D51+D60+D74+D83+D88)</f>
        <v>571954</v>
      </c>
      <c r="E99" s="103">
        <f aca="true" t="shared" si="13" ref="E99:K99">E25+E26+E51+E60+E74+E83+E88+E97</f>
        <v>358485</v>
      </c>
      <c r="F99" s="103">
        <f>F25+F26+F51+F60+F74+F83+F88+F97</f>
        <v>729562</v>
      </c>
      <c r="G99" s="103">
        <f>SUM(G25+G26+G51+G60+G83+G97)</f>
        <v>731331</v>
      </c>
      <c r="H99" s="103">
        <f t="shared" si="13"/>
        <v>320403</v>
      </c>
      <c r="I99" s="103">
        <f t="shared" si="13"/>
        <v>1226397</v>
      </c>
      <c r="J99" s="103">
        <f t="shared" si="13"/>
        <v>1315285</v>
      </c>
      <c r="K99" s="103">
        <f t="shared" si="13"/>
        <v>678888</v>
      </c>
    </row>
    <row r="100" spans="1:28" ht="15">
      <c r="A100" s="13" t="s">
        <v>543</v>
      </c>
      <c r="B100" s="5" t="s">
        <v>291</v>
      </c>
      <c r="C100" s="136">
        <v>6268</v>
      </c>
      <c r="D100" s="136">
        <v>76757</v>
      </c>
      <c r="E100" s="137">
        <v>76757</v>
      </c>
      <c r="F100" s="13"/>
      <c r="G100" s="13"/>
      <c r="H100" s="13"/>
      <c r="I100" s="138">
        <v>6268</v>
      </c>
      <c r="J100" s="138">
        <v>76757</v>
      </c>
      <c r="K100" s="138">
        <v>76757</v>
      </c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4"/>
      <c r="AB100" s="24"/>
    </row>
    <row r="101" spans="1:28" ht="15">
      <c r="A101" s="13" t="s">
        <v>294</v>
      </c>
      <c r="B101" s="5" t="s">
        <v>295</v>
      </c>
      <c r="C101" s="136"/>
      <c r="D101" s="136"/>
      <c r="E101" s="13"/>
      <c r="F101" s="13"/>
      <c r="G101" s="13"/>
      <c r="H101" s="13"/>
      <c r="I101" s="138"/>
      <c r="J101" s="138"/>
      <c r="K101" s="138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4"/>
      <c r="AB101" s="24"/>
    </row>
    <row r="102" spans="1:28" ht="15">
      <c r="A102" s="13" t="s">
        <v>544</v>
      </c>
      <c r="B102" s="5" t="s">
        <v>296</v>
      </c>
      <c r="C102" s="136"/>
      <c r="D102" s="136"/>
      <c r="E102" s="13"/>
      <c r="F102" s="13"/>
      <c r="G102" s="13"/>
      <c r="H102" s="13"/>
      <c r="I102" s="77"/>
      <c r="J102" s="77"/>
      <c r="K102" s="77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4"/>
      <c r="AB102" s="24"/>
    </row>
    <row r="103" spans="1:28" ht="15">
      <c r="A103" s="15" t="s">
        <v>507</v>
      </c>
      <c r="B103" s="7" t="s">
        <v>298</v>
      </c>
      <c r="C103" s="139">
        <f>SUM(C100:C102)</f>
        <v>6268</v>
      </c>
      <c r="D103" s="139">
        <f>SUM(D100:D102)</f>
        <v>76757</v>
      </c>
      <c r="E103" s="139">
        <f aca="true" t="shared" si="14" ref="E103:K103">SUM(E100:E102)</f>
        <v>76757</v>
      </c>
      <c r="F103" s="139">
        <f>SUM(F100:F102)</f>
        <v>0</v>
      </c>
      <c r="G103" s="139"/>
      <c r="H103" s="139">
        <f t="shared" si="14"/>
        <v>0</v>
      </c>
      <c r="I103" s="139">
        <f t="shared" si="14"/>
        <v>6268</v>
      </c>
      <c r="J103" s="139">
        <f t="shared" si="14"/>
        <v>76757</v>
      </c>
      <c r="K103" s="139">
        <f t="shared" si="14"/>
        <v>76757</v>
      </c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4"/>
      <c r="AB103" s="24"/>
    </row>
    <row r="104" spans="1:28" ht="15">
      <c r="A104" s="36" t="s">
        <v>545</v>
      </c>
      <c r="B104" s="5" t="s">
        <v>299</v>
      </c>
      <c r="C104" s="136"/>
      <c r="D104" s="136"/>
      <c r="E104" s="140"/>
      <c r="F104" s="140"/>
      <c r="G104" s="140"/>
      <c r="H104" s="140"/>
      <c r="I104" s="141"/>
      <c r="J104" s="141"/>
      <c r="K104" s="141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4"/>
      <c r="AB104" s="24"/>
    </row>
    <row r="105" spans="1:28" ht="15">
      <c r="A105" s="36" t="s">
        <v>513</v>
      </c>
      <c r="B105" s="5" t="s">
        <v>302</v>
      </c>
      <c r="C105" s="136"/>
      <c r="D105" s="136"/>
      <c r="E105" s="140"/>
      <c r="F105" s="140"/>
      <c r="G105" s="140"/>
      <c r="H105" s="140"/>
      <c r="I105" s="141"/>
      <c r="J105" s="141"/>
      <c r="K105" s="141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4"/>
      <c r="AB105" s="24"/>
    </row>
    <row r="106" spans="1:28" ht="15">
      <c r="A106" s="13" t="s">
        <v>303</v>
      </c>
      <c r="B106" s="5" t="s">
        <v>304</v>
      </c>
      <c r="C106" s="136"/>
      <c r="D106" s="136"/>
      <c r="E106" s="137"/>
      <c r="F106" s="137"/>
      <c r="G106" s="137"/>
      <c r="H106" s="137"/>
      <c r="I106" s="138"/>
      <c r="J106" s="138"/>
      <c r="K106" s="138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4"/>
      <c r="AB106" s="24"/>
    </row>
    <row r="107" spans="1:28" ht="15">
      <c r="A107" s="13" t="s">
        <v>546</v>
      </c>
      <c r="B107" s="5" t="s">
        <v>305</v>
      </c>
      <c r="C107" s="136"/>
      <c r="D107" s="136"/>
      <c r="E107" s="137"/>
      <c r="F107" s="137"/>
      <c r="G107" s="137"/>
      <c r="H107" s="137"/>
      <c r="I107" s="138"/>
      <c r="J107" s="138"/>
      <c r="K107" s="138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4"/>
      <c r="AB107" s="24"/>
    </row>
    <row r="108" spans="1:28" ht="15">
      <c r="A108" s="14" t="s">
        <v>510</v>
      </c>
      <c r="B108" s="7" t="s">
        <v>306</v>
      </c>
      <c r="C108" s="139">
        <f>SUM(C104:C107)</f>
        <v>0</v>
      </c>
      <c r="D108" s="139"/>
      <c r="E108" s="139">
        <f aca="true" t="shared" si="15" ref="E108:K108">SUM(E104:E107)</f>
        <v>0</v>
      </c>
      <c r="F108" s="139">
        <f>SUM(F104:F107)</f>
        <v>0</v>
      </c>
      <c r="G108" s="139"/>
      <c r="H108" s="139">
        <f t="shared" si="15"/>
        <v>0</v>
      </c>
      <c r="I108" s="139">
        <f t="shared" si="15"/>
        <v>0</v>
      </c>
      <c r="J108" s="139">
        <f t="shared" si="15"/>
        <v>0</v>
      </c>
      <c r="K108" s="139">
        <f t="shared" si="15"/>
        <v>0</v>
      </c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4"/>
      <c r="AB108" s="24"/>
    </row>
    <row r="109" spans="1:28" ht="15">
      <c r="A109" s="36" t="s">
        <v>307</v>
      </c>
      <c r="B109" s="5" t="s">
        <v>308</v>
      </c>
      <c r="C109" s="136"/>
      <c r="D109" s="136"/>
      <c r="E109" s="140"/>
      <c r="F109" s="140"/>
      <c r="G109" s="140"/>
      <c r="H109" s="140"/>
      <c r="I109" s="141"/>
      <c r="J109" s="141"/>
      <c r="K109" s="141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4"/>
      <c r="AB109" s="24"/>
    </row>
    <row r="110" spans="1:28" ht="15">
      <c r="A110" s="36" t="s">
        <v>309</v>
      </c>
      <c r="B110" s="5" t="s">
        <v>310</v>
      </c>
      <c r="C110" s="136"/>
      <c r="D110" s="136"/>
      <c r="E110" s="140"/>
      <c r="F110" s="140"/>
      <c r="G110" s="140"/>
      <c r="H110" s="140"/>
      <c r="I110" s="141"/>
      <c r="J110" s="141"/>
      <c r="K110" s="141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4"/>
      <c r="AB110" s="24"/>
    </row>
    <row r="111" spans="1:28" ht="15">
      <c r="A111" s="14" t="s">
        <v>311</v>
      </c>
      <c r="B111" s="7" t="s">
        <v>312</v>
      </c>
      <c r="C111" s="139">
        <v>191431</v>
      </c>
      <c r="D111" s="139">
        <v>198410</v>
      </c>
      <c r="E111" s="139">
        <v>198410</v>
      </c>
      <c r="F111" s="139">
        <f>SUM(F109:F111)</f>
        <v>0</v>
      </c>
      <c r="G111" s="139"/>
      <c r="H111" s="139">
        <f>SUM(H109:H111)</f>
        <v>0</v>
      </c>
      <c r="I111" s="139">
        <v>191431</v>
      </c>
      <c r="J111" s="139">
        <v>198410</v>
      </c>
      <c r="K111" s="139">
        <v>198410</v>
      </c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4"/>
      <c r="AB111" s="24"/>
    </row>
    <row r="112" spans="1:28" ht="15">
      <c r="A112" s="36" t="s">
        <v>313</v>
      </c>
      <c r="B112" s="5" t="s">
        <v>314</v>
      </c>
      <c r="C112" s="136"/>
      <c r="D112" s="136"/>
      <c r="E112" s="140"/>
      <c r="F112" s="140"/>
      <c r="G112" s="140"/>
      <c r="H112" s="140"/>
      <c r="I112" s="141"/>
      <c r="J112" s="141"/>
      <c r="K112" s="141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4"/>
      <c r="AB112" s="24"/>
    </row>
    <row r="113" spans="1:28" ht="15">
      <c r="A113" s="36" t="s">
        <v>315</v>
      </c>
      <c r="B113" s="5" t="s">
        <v>316</v>
      </c>
      <c r="C113" s="136"/>
      <c r="D113" s="136"/>
      <c r="E113" s="140"/>
      <c r="F113" s="140"/>
      <c r="G113" s="140"/>
      <c r="H113" s="140"/>
      <c r="I113" s="141"/>
      <c r="J113" s="141"/>
      <c r="K113" s="141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4"/>
      <c r="AB113" s="24"/>
    </row>
    <row r="114" spans="1:28" ht="15">
      <c r="A114" s="36" t="s">
        <v>317</v>
      </c>
      <c r="B114" s="5" t="s">
        <v>318</v>
      </c>
      <c r="C114" s="136"/>
      <c r="D114" s="136"/>
      <c r="E114" s="140"/>
      <c r="F114" s="140"/>
      <c r="G114" s="140"/>
      <c r="H114" s="140"/>
      <c r="I114" s="141"/>
      <c r="J114" s="141"/>
      <c r="K114" s="141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4"/>
      <c r="AB114" s="24"/>
    </row>
    <row r="115" spans="1:28" ht="15">
      <c r="A115" s="37" t="s">
        <v>511</v>
      </c>
      <c r="B115" s="38" t="s">
        <v>319</v>
      </c>
      <c r="C115" s="142">
        <f>SUM(C112:C114)</f>
        <v>0</v>
      </c>
      <c r="D115" s="142"/>
      <c r="E115" s="142">
        <f aca="true" t="shared" si="16" ref="E115:K115">SUM(E112:E114)</f>
        <v>0</v>
      </c>
      <c r="F115" s="142">
        <f>SUM(F112:F114)</f>
        <v>0</v>
      </c>
      <c r="G115" s="142"/>
      <c r="H115" s="142">
        <f t="shared" si="16"/>
        <v>0</v>
      </c>
      <c r="I115" s="142">
        <f t="shared" si="16"/>
        <v>0</v>
      </c>
      <c r="J115" s="142">
        <f t="shared" si="16"/>
        <v>0</v>
      </c>
      <c r="K115" s="142">
        <f t="shared" si="16"/>
        <v>0</v>
      </c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4"/>
      <c r="AB115" s="24"/>
    </row>
    <row r="116" spans="1:28" ht="15">
      <c r="A116" s="36" t="s">
        <v>320</v>
      </c>
      <c r="B116" s="5" t="s">
        <v>321</v>
      </c>
      <c r="C116" s="136"/>
      <c r="D116" s="136"/>
      <c r="E116" s="140"/>
      <c r="F116" s="140"/>
      <c r="G116" s="140"/>
      <c r="H116" s="140"/>
      <c r="I116" s="141"/>
      <c r="J116" s="141"/>
      <c r="K116" s="141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4"/>
      <c r="AB116" s="24"/>
    </row>
    <row r="117" spans="1:28" ht="15">
      <c r="A117" s="13" t="s">
        <v>322</v>
      </c>
      <c r="B117" s="5" t="s">
        <v>323</v>
      </c>
      <c r="C117" s="136"/>
      <c r="D117" s="136"/>
      <c r="E117" s="137"/>
      <c r="F117" s="137"/>
      <c r="G117" s="137"/>
      <c r="H117" s="137"/>
      <c r="I117" s="138"/>
      <c r="J117" s="138"/>
      <c r="K117" s="138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4"/>
      <c r="AB117" s="24"/>
    </row>
    <row r="118" spans="1:28" ht="15">
      <c r="A118" s="36" t="s">
        <v>547</v>
      </c>
      <c r="B118" s="5" t="s">
        <v>324</v>
      </c>
      <c r="C118" s="136"/>
      <c r="D118" s="136"/>
      <c r="E118" s="140"/>
      <c r="F118" s="140"/>
      <c r="G118" s="140"/>
      <c r="H118" s="140"/>
      <c r="I118" s="141"/>
      <c r="J118" s="141"/>
      <c r="K118" s="141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4"/>
      <c r="AB118" s="24"/>
    </row>
    <row r="119" spans="1:28" ht="15">
      <c r="A119" s="36" t="s">
        <v>516</v>
      </c>
      <c r="B119" s="5" t="s">
        <v>325</v>
      </c>
      <c r="C119" s="136"/>
      <c r="D119" s="136"/>
      <c r="E119" s="140"/>
      <c r="F119" s="140"/>
      <c r="G119" s="140"/>
      <c r="H119" s="140"/>
      <c r="I119" s="141"/>
      <c r="J119" s="141"/>
      <c r="K119" s="141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4"/>
      <c r="AB119" s="24"/>
    </row>
    <row r="120" spans="1:28" ht="15">
      <c r="A120" s="37" t="s">
        <v>517</v>
      </c>
      <c r="B120" s="38" t="s">
        <v>329</v>
      </c>
      <c r="C120" s="142">
        <f>SUM(C116:C119)</f>
        <v>0</v>
      </c>
      <c r="D120" s="142"/>
      <c r="E120" s="142">
        <f aca="true" t="shared" si="17" ref="E120:K120">SUM(E116:E119)</f>
        <v>0</v>
      </c>
      <c r="F120" s="142">
        <f>SUM(F116:F119)</f>
        <v>0</v>
      </c>
      <c r="G120" s="142"/>
      <c r="H120" s="142">
        <f t="shared" si="17"/>
        <v>0</v>
      </c>
      <c r="I120" s="142">
        <f t="shared" si="17"/>
        <v>0</v>
      </c>
      <c r="J120" s="142">
        <f t="shared" si="17"/>
        <v>0</v>
      </c>
      <c r="K120" s="142">
        <f t="shared" si="17"/>
        <v>0</v>
      </c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4"/>
      <c r="AB120" s="24"/>
    </row>
    <row r="121" spans="1:28" ht="15">
      <c r="A121" s="13" t="s">
        <v>330</v>
      </c>
      <c r="B121" s="5" t="s">
        <v>331</v>
      </c>
      <c r="C121" s="136"/>
      <c r="D121" s="136"/>
      <c r="E121" s="137"/>
      <c r="F121" s="137"/>
      <c r="G121" s="137"/>
      <c r="H121" s="137"/>
      <c r="I121" s="138"/>
      <c r="J121" s="138"/>
      <c r="K121" s="138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4"/>
      <c r="AB121" s="24"/>
    </row>
    <row r="122" spans="1:28" ht="15.75">
      <c r="A122" s="104" t="s">
        <v>551</v>
      </c>
      <c r="B122" s="105" t="s">
        <v>332</v>
      </c>
      <c r="C122" s="160">
        <f>SUM(C120,C115,C111,C108,C103)</f>
        <v>197699</v>
      </c>
      <c r="D122" s="160">
        <f>SUM(D103:D121)</f>
        <v>275167</v>
      </c>
      <c r="E122" s="160">
        <f aca="true" t="shared" si="18" ref="E122:K122">SUM(E120,E115,E111,E108,E103)</f>
        <v>275167</v>
      </c>
      <c r="F122" s="160">
        <f>SUM(F120,F115,F111,F108,F103)</f>
        <v>0</v>
      </c>
      <c r="G122" s="160"/>
      <c r="H122" s="160">
        <f t="shared" si="18"/>
        <v>0</v>
      </c>
      <c r="I122" s="160">
        <f t="shared" si="18"/>
        <v>197699</v>
      </c>
      <c r="J122" s="160">
        <f t="shared" si="18"/>
        <v>275167</v>
      </c>
      <c r="K122" s="160">
        <f t="shared" si="18"/>
        <v>275167</v>
      </c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4"/>
      <c r="AB122" s="24"/>
    </row>
    <row r="123" spans="1:28" ht="15.75">
      <c r="A123" s="113" t="s">
        <v>587</v>
      </c>
      <c r="B123" s="116"/>
      <c r="C123" s="144">
        <f>C99+C122</f>
        <v>693684</v>
      </c>
      <c r="D123" s="144">
        <v>731331</v>
      </c>
      <c r="E123" s="144">
        <f aca="true" t="shared" si="19" ref="E123:K123">E99+E122</f>
        <v>633652</v>
      </c>
      <c r="F123" s="144">
        <v>729562</v>
      </c>
      <c r="G123" s="144">
        <v>731331</v>
      </c>
      <c r="H123" s="144">
        <v>320403</v>
      </c>
      <c r="I123" s="144">
        <f t="shared" si="19"/>
        <v>1424096</v>
      </c>
      <c r="J123" s="144">
        <f t="shared" si="19"/>
        <v>1590452</v>
      </c>
      <c r="K123" s="144">
        <f t="shared" si="19"/>
        <v>954055</v>
      </c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</row>
    <row r="124" spans="2:28" ht="1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</row>
    <row r="125" spans="2:28" ht="1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</row>
    <row r="126" spans="2:28" ht="1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</row>
    <row r="127" spans="2:28" ht="1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</row>
    <row r="128" spans="2:28" ht="1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</row>
    <row r="129" spans="2:28" ht="1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</row>
    <row r="130" spans="2:28" ht="1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</row>
    <row r="131" spans="2:28" ht="1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</row>
    <row r="132" spans="2:28" ht="1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</row>
    <row r="133" spans="2:28" ht="1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</row>
    <row r="134" spans="2:28" ht="1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</row>
    <row r="135" spans="2:28" ht="1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</row>
    <row r="136" spans="2:28" ht="1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</row>
    <row r="137" spans="2:28" ht="1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</row>
    <row r="138" spans="2:28" ht="1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</row>
    <row r="139" spans="2:28" ht="1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</row>
    <row r="140" spans="2:28" ht="1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</row>
    <row r="141" spans="2:28" ht="1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</row>
    <row r="142" spans="2:28" ht="1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</row>
    <row r="143" spans="2:28" ht="1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</row>
    <row r="144" spans="2:28" ht="1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</row>
    <row r="145" spans="2:28" ht="1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</row>
    <row r="146" spans="2:28" ht="1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</row>
    <row r="147" spans="2:28" ht="1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</row>
    <row r="148" spans="2:28" ht="1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</row>
    <row r="149" spans="2:28" ht="1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</row>
    <row r="150" spans="2:28" ht="1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</row>
    <row r="151" spans="2:28" ht="1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</row>
    <row r="152" spans="2:28" ht="1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</row>
    <row r="153" spans="2:28" ht="1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</row>
    <row r="154" spans="2:28" ht="1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</row>
    <row r="155" spans="2:28" ht="1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</row>
    <row r="156" spans="2:28" ht="1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</row>
    <row r="157" spans="2:28" ht="1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</row>
    <row r="158" spans="2:28" ht="1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</row>
    <row r="159" spans="2:28" ht="1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</row>
    <row r="160" spans="2:28" ht="1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</row>
    <row r="161" spans="2:28" ht="1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</row>
    <row r="162" spans="2:28" ht="1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</row>
    <row r="163" spans="2:28" ht="1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</row>
    <row r="164" spans="2:28" ht="1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</row>
    <row r="165" spans="2:28" ht="1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</row>
    <row r="166" spans="2:28" ht="1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</row>
    <row r="167" spans="2:28" ht="1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</row>
    <row r="168" spans="2:28" ht="1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</row>
    <row r="169" spans="2:28" ht="1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</row>
    <row r="170" spans="2:28" ht="1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</row>
    <row r="171" spans="2:28" ht="1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</row>
    <row r="172" spans="2:28" ht="15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</row>
  </sheetData>
  <sheetProtection/>
  <mergeCells count="7">
    <mergeCell ref="A1:K1"/>
    <mergeCell ref="A2:K2"/>
    <mergeCell ref="C5:E5"/>
    <mergeCell ref="F5:H5"/>
    <mergeCell ref="I5:K5"/>
    <mergeCell ref="A5:A6"/>
    <mergeCell ref="B5:B6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4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F16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36.421875" style="0" customWidth="1"/>
    <col min="2" max="2" width="10.140625" style="0" customWidth="1"/>
    <col min="3" max="4" width="18.8515625" style="0" customWidth="1"/>
    <col min="5" max="5" width="17.140625" style="0" customWidth="1"/>
    <col min="6" max="6" width="17.7109375" style="0" customWidth="1"/>
  </cols>
  <sheetData>
    <row r="1" spans="1:6" ht="24" customHeight="1">
      <c r="A1" s="177" t="s">
        <v>24</v>
      </c>
      <c r="B1" s="192"/>
      <c r="C1" s="192"/>
      <c r="D1" s="192"/>
      <c r="E1" s="192"/>
      <c r="F1" s="192"/>
    </row>
    <row r="2" spans="1:6" ht="23.25" customHeight="1">
      <c r="A2" s="181" t="s">
        <v>753</v>
      </c>
      <c r="B2" s="178"/>
      <c r="C2" s="178"/>
      <c r="D2" s="178"/>
      <c r="E2" s="178"/>
      <c r="F2" s="178"/>
    </row>
    <row r="3" spans="1:5" ht="18">
      <c r="A3" s="41"/>
      <c r="E3" t="s">
        <v>800</v>
      </c>
    </row>
    <row r="5" spans="1:6" ht="15" customHeight="1">
      <c r="A5" s="187" t="s">
        <v>153</v>
      </c>
      <c r="B5" s="189" t="s">
        <v>154</v>
      </c>
      <c r="C5" s="203" t="s">
        <v>748</v>
      </c>
      <c r="D5" s="204"/>
      <c r="E5" s="182" t="s">
        <v>750</v>
      </c>
      <c r="F5" s="201"/>
    </row>
    <row r="6" spans="1:6" ht="15">
      <c r="A6" s="202"/>
      <c r="B6" s="202"/>
      <c r="C6" s="3" t="s">
        <v>759</v>
      </c>
      <c r="D6" s="3" t="s">
        <v>22</v>
      </c>
      <c r="E6" s="3" t="s">
        <v>759</v>
      </c>
      <c r="F6" s="3" t="s">
        <v>22</v>
      </c>
    </row>
    <row r="7" spans="1:6" ht="15">
      <c r="A7" s="28"/>
      <c r="B7" s="28"/>
      <c r="C7" s="28"/>
      <c r="D7" s="28"/>
      <c r="E7" s="28"/>
      <c r="F7" s="28"/>
    </row>
    <row r="8" spans="1:6" ht="15">
      <c r="A8" s="28"/>
      <c r="B8" s="28"/>
      <c r="C8" s="28"/>
      <c r="D8" s="28"/>
      <c r="E8" s="28"/>
      <c r="F8" s="28"/>
    </row>
    <row r="9" spans="1:6" ht="15">
      <c r="A9" s="28"/>
      <c r="B9" s="28"/>
      <c r="C9" s="28"/>
      <c r="D9" s="28"/>
      <c r="E9" s="28"/>
      <c r="F9" s="28"/>
    </row>
    <row r="10" spans="1:6" ht="15">
      <c r="A10" s="28"/>
      <c r="B10" s="28"/>
      <c r="C10" s="28"/>
      <c r="D10" s="28"/>
      <c r="E10" s="28"/>
      <c r="F10" s="28"/>
    </row>
    <row r="11" spans="1:6" ht="15">
      <c r="A11" s="83" t="s">
        <v>720</v>
      </c>
      <c r="B11" s="84" t="s">
        <v>254</v>
      </c>
      <c r="C11" s="85">
        <v>23775</v>
      </c>
      <c r="D11" s="85"/>
      <c r="E11" s="85"/>
      <c r="F11" s="85"/>
    </row>
    <row r="12" spans="1:6" ht="15">
      <c r="A12" s="15"/>
      <c r="B12" s="8"/>
      <c r="C12" s="28"/>
      <c r="D12" s="28"/>
      <c r="E12" s="28"/>
      <c r="F12" s="28"/>
    </row>
    <row r="13" spans="1:6" ht="15">
      <c r="A13" s="15"/>
      <c r="B13" s="8"/>
      <c r="C13" s="28"/>
      <c r="D13" s="28"/>
      <c r="E13" s="28"/>
      <c r="F13" s="28"/>
    </row>
    <row r="14" spans="1:6" ht="15">
      <c r="A14" s="15"/>
      <c r="B14" s="8"/>
      <c r="C14" s="28"/>
      <c r="D14" s="28"/>
      <c r="E14" s="28"/>
      <c r="F14" s="28"/>
    </row>
    <row r="15" spans="1:6" ht="15">
      <c r="A15" s="15"/>
      <c r="B15" s="8"/>
      <c r="C15" s="28"/>
      <c r="D15" s="28"/>
      <c r="E15" s="28"/>
      <c r="F15" s="28"/>
    </row>
    <row r="16" spans="1:6" ht="15">
      <c r="A16" s="83" t="s">
        <v>719</v>
      </c>
      <c r="B16" s="84" t="s">
        <v>254</v>
      </c>
      <c r="C16" s="85">
        <v>31765</v>
      </c>
      <c r="D16" s="85">
        <v>2124</v>
      </c>
      <c r="E16" s="85"/>
      <c r="F16" s="85">
        <v>2124</v>
      </c>
    </row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48"/>
  <sheetViews>
    <sheetView zoomScalePageLayoutView="0" workbookViewId="0" topLeftCell="B1">
      <selection activeCell="M3" sqref="M3"/>
    </sheetView>
  </sheetViews>
  <sheetFormatPr defaultColWidth="9.140625" defaultRowHeight="15"/>
  <cols>
    <col min="1" max="1" width="64.28125" style="0" customWidth="1"/>
    <col min="3" max="3" width="11.7109375" style="0" customWidth="1"/>
    <col min="4" max="4" width="12.421875" style="0" customWidth="1"/>
    <col min="5" max="5" width="12.00390625" style="0" customWidth="1"/>
    <col min="6" max="6" width="21.57421875" style="0" customWidth="1"/>
    <col min="7" max="7" width="21.8515625" style="0" customWidth="1"/>
    <col min="8" max="10" width="19.57421875" style="0" customWidth="1"/>
    <col min="11" max="11" width="16.421875" style="0" customWidth="1"/>
    <col min="12" max="12" width="16.28125" style="0" customWidth="1"/>
    <col min="13" max="13" width="30.140625" style="0" customWidth="1"/>
  </cols>
  <sheetData>
    <row r="1" spans="1:13" ht="30" customHeight="1">
      <c r="A1" s="177" t="s">
        <v>24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ht="27" customHeight="1">
      <c r="A2" s="181" t="s">
        <v>127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ht="16.5" customHeight="1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 t="s">
        <v>801</v>
      </c>
    </row>
    <row r="4" ht="15">
      <c r="A4" s="4" t="s">
        <v>748</v>
      </c>
    </row>
    <row r="5" spans="1:13" ht="61.5" customHeight="1">
      <c r="A5" s="2" t="s">
        <v>153</v>
      </c>
      <c r="B5" s="3" t="s">
        <v>154</v>
      </c>
      <c r="C5" s="53" t="s">
        <v>722</v>
      </c>
      <c r="D5" s="53" t="s">
        <v>119</v>
      </c>
      <c r="E5" s="53" t="s">
        <v>120</v>
      </c>
      <c r="F5" s="53" t="s">
        <v>121</v>
      </c>
      <c r="G5" s="53" t="s">
        <v>122</v>
      </c>
      <c r="H5" s="53" t="s">
        <v>725</v>
      </c>
      <c r="I5" s="53" t="s">
        <v>725</v>
      </c>
      <c r="J5" s="53" t="s">
        <v>733</v>
      </c>
      <c r="K5" s="53" t="s">
        <v>723</v>
      </c>
      <c r="L5" s="53" t="s">
        <v>724</v>
      </c>
      <c r="M5" s="53" t="s">
        <v>726</v>
      </c>
    </row>
    <row r="6" spans="1:13" ht="25.5">
      <c r="A6" s="39"/>
      <c r="B6" s="39"/>
      <c r="C6" s="39"/>
      <c r="D6" s="39"/>
      <c r="E6" s="39"/>
      <c r="F6" s="39"/>
      <c r="G6" s="39"/>
      <c r="H6" s="55" t="s">
        <v>734</v>
      </c>
      <c r="I6" s="95" t="s">
        <v>123</v>
      </c>
      <c r="J6" s="54"/>
      <c r="K6" s="39"/>
      <c r="L6" s="39"/>
      <c r="M6" s="39"/>
    </row>
    <row r="7" spans="1:13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1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3" ht="1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ht="15">
      <c r="A10" s="13" t="s">
        <v>256</v>
      </c>
      <c r="B10" s="6" t="s">
        <v>257</v>
      </c>
      <c r="C10" s="6"/>
      <c r="D10" s="6"/>
      <c r="E10" s="39"/>
      <c r="F10" s="39"/>
      <c r="G10" s="39"/>
      <c r="H10" s="39"/>
      <c r="I10" s="39"/>
      <c r="J10" s="39"/>
      <c r="K10" s="39"/>
      <c r="L10" s="39"/>
      <c r="M10" s="39"/>
    </row>
    <row r="11" spans="1:13" ht="15">
      <c r="A11" s="13"/>
      <c r="B11" s="6"/>
      <c r="C11" s="6"/>
      <c r="D11" s="6"/>
      <c r="E11" s="39"/>
      <c r="F11" s="39"/>
      <c r="G11" s="39"/>
      <c r="H11" s="39"/>
      <c r="I11" s="39"/>
      <c r="J11" s="39"/>
      <c r="K11" s="39"/>
      <c r="L11" s="39"/>
      <c r="M11" s="39"/>
    </row>
    <row r="12" spans="1:13" ht="15">
      <c r="A12" s="13"/>
      <c r="B12" s="6"/>
      <c r="C12" s="6"/>
      <c r="D12" s="6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15">
      <c r="A13" s="13"/>
      <c r="B13" s="6"/>
      <c r="C13" s="6"/>
      <c r="D13" s="6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15">
      <c r="A14" s="13" t="s">
        <v>775</v>
      </c>
      <c r="B14" s="6"/>
      <c r="C14" s="6">
        <v>144094</v>
      </c>
      <c r="D14" s="6">
        <v>140914</v>
      </c>
      <c r="E14" s="166">
        <v>10176</v>
      </c>
      <c r="F14" s="166">
        <v>7514</v>
      </c>
      <c r="G14" s="166">
        <v>2662</v>
      </c>
      <c r="H14" s="166" t="s">
        <v>776</v>
      </c>
      <c r="I14" s="166" t="s">
        <v>777</v>
      </c>
      <c r="J14" s="166" t="s">
        <v>419</v>
      </c>
      <c r="K14" s="168">
        <v>41821</v>
      </c>
      <c r="L14" s="168">
        <v>47092</v>
      </c>
      <c r="M14" s="171">
        <v>127000</v>
      </c>
    </row>
    <row r="15" spans="1:13" ht="15">
      <c r="A15" s="13" t="s">
        <v>499</v>
      </c>
      <c r="B15" s="8" t="s">
        <v>258</v>
      </c>
      <c r="C15" s="8">
        <f>SUM(C14)</f>
        <v>144094</v>
      </c>
      <c r="D15" s="8">
        <f>SUM(D14)</f>
        <v>140914</v>
      </c>
      <c r="E15" s="134">
        <f>SUM(E14)</f>
        <v>10176</v>
      </c>
      <c r="F15" s="134">
        <f>SUM(F14)</f>
        <v>7514</v>
      </c>
      <c r="G15" s="134">
        <f>SUM(G14)</f>
        <v>2662</v>
      </c>
      <c r="H15" s="134"/>
      <c r="I15" s="134"/>
      <c r="J15" s="134"/>
      <c r="K15" s="134"/>
      <c r="L15" s="134"/>
      <c r="M15" s="170">
        <f>SUM(M14)</f>
        <v>127000</v>
      </c>
    </row>
    <row r="16" spans="1:13" ht="15">
      <c r="A16" s="13"/>
      <c r="B16" s="6"/>
      <c r="C16" s="6"/>
      <c r="D16" s="6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15">
      <c r="A17" s="13"/>
      <c r="B17" s="6"/>
      <c r="C17" s="6"/>
      <c r="D17" s="6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15">
      <c r="A18" s="13"/>
      <c r="B18" s="6"/>
      <c r="C18" s="6"/>
      <c r="D18" s="6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15">
      <c r="A19" s="13"/>
      <c r="B19" s="6"/>
      <c r="C19" s="6"/>
      <c r="D19" s="6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5">
      <c r="A20" s="5" t="s">
        <v>259</v>
      </c>
      <c r="B20" s="6" t="s">
        <v>260</v>
      </c>
      <c r="C20" s="6"/>
      <c r="D20" s="6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5">
      <c r="A21" s="5"/>
      <c r="B21" s="6"/>
      <c r="C21" s="6"/>
      <c r="D21" s="6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15">
      <c r="A22" s="5"/>
      <c r="B22" s="6"/>
      <c r="C22" s="6"/>
      <c r="D22" s="6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15">
      <c r="A23" s="13" t="s">
        <v>261</v>
      </c>
      <c r="B23" s="6" t="s">
        <v>262</v>
      </c>
      <c r="C23" s="6"/>
      <c r="D23" s="6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15">
      <c r="A24" s="13"/>
      <c r="B24" s="6"/>
      <c r="C24" s="6"/>
      <c r="D24" s="6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15">
      <c r="A25" s="13"/>
      <c r="B25" s="6"/>
      <c r="C25" s="6"/>
      <c r="D25" s="6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5">
      <c r="A26" s="13" t="s">
        <v>263</v>
      </c>
      <c r="B26" s="6" t="s">
        <v>264</v>
      </c>
      <c r="C26" s="6"/>
      <c r="D26" s="6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15">
      <c r="A27" s="13"/>
      <c r="B27" s="6"/>
      <c r="C27" s="6"/>
      <c r="D27" s="6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15">
      <c r="A28" s="13"/>
      <c r="B28" s="6"/>
      <c r="C28" s="6"/>
      <c r="D28" s="6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15">
      <c r="A29" s="5" t="s">
        <v>265</v>
      </c>
      <c r="B29" s="6" t="s">
        <v>266</v>
      </c>
      <c r="C29" s="6"/>
      <c r="D29" s="6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15">
      <c r="A30" s="5" t="s">
        <v>267</v>
      </c>
      <c r="B30" s="6" t="s">
        <v>268</v>
      </c>
      <c r="C30" s="6"/>
      <c r="D30" s="6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15.75">
      <c r="A31" s="93" t="s">
        <v>500</v>
      </c>
      <c r="B31" s="84" t="s">
        <v>269</v>
      </c>
      <c r="C31" s="84"/>
      <c r="D31" s="84"/>
      <c r="E31" s="94"/>
      <c r="F31" s="94"/>
      <c r="G31" s="94"/>
      <c r="H31" s="94"/>
      <c r="I31" s="94"/>
      <c r="J31" s="94"/>
      <c r="K31" s="94"/>
      <c r="L31" s="94"/>
      <c r="M31" s="94"/>
    </row>
    <row r="32" spans="1:13" ht="15.75">
      <c r="A32" s="22"/>
      <c r="B32" s="8"/>
      <c r="C32" s="8"/>
      <c r="D32" s="8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15.75">
      <c r="A33" s="22"/>
      <c r="B33" s="8"/>
      <c r="C33" s="8"/>
      <c r="D33" s="8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15.75">
      <c r="A34" s="22"/>
      <c r="B34" s="8"/>
      <c r="C34" s="8"/>
      <c r="D34" s="8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5.75">
      <c r="A35" s="22"/>
      <c r="B35" s="8"/>
      <c r="C35" s="8"/>
      <c r="D35" s="8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5">
      <c r="A36" s="13" t="s">
        <v>270</v>
      </c>
      <c r="B36" s="6" t="s">
        <v>271</v>
      </c>
      <c r="C36" s="6"/>
      <c r="D36" s="6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5">
      <c r="A37" s="13"/>
      <c r="B37" s="6"/>
      <c r="C37" s="6"/>
      <c r="D37" s="6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15">
      <c r="A38" s="13"/>
      <c r="B38" s="6"/>
      <c r="C38" s="6"/>
      <c r="D38" s="6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5">
      <c r="A39" s="13"/>
      <c r="B39" s="6"/>
      <c r="C39" s="6"/>
      <c r="D39" s="6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15">
      <c r="A40" s="13"/>
      <c r="B40" s="6"/>
      <c r="C40" s="6"/>
      <c r="D40" s="6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5">
      <c r="A41" s="13" t="s">
        <v>272</v>
      </c>
      <c r="B41" s="6" t="s">
        <v>273</v>
      </c>
      <c r="C41" s="6"/>
      <c r="D41" s="6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15">
      <c r="A42" s="13"/>
      <c r="B42" s="6"/>
      <c r="C42" s="6"/>
      <c r="D42" s="6"/>
      <c r="E42" s="39"/>
      <c r="F42" s="39"/>
      <c r="G42" s="39"/>
      <c r="H42" s="39"/>
      <c r="I42" s="39"/>
      <c r="J42" s="39"/>
      <c r="K42" s="39"/>
      <c r="L42" s="39"/>
      <c r="M42" s="39"/>
    </row>
    <row r="43" spans="1:13" ht="15">
      <c r="A43" s="13"/>
      <c r="B43" s="6"/>
      <c r="C43" s="6"/>
      <c r="D43" s="6"/>
      <c r="E43" s="39"/>
      <c r="F43" s="39"/>
      <c r="G43" s="39"/>
      <c r="H43" s="39"/>
      <c r="I43" s="39"/>
      <c r="J43" s="39"/>
      <c r="K43" s="39"/>
      <c r="L43" s="39"/>
      <c r="M43" s="39"/>
    </row>
    <row r="44" spans="1:13" ht="15">
      <c r="A44" s="13"/>
      <c r="B44" s="6"/>
      <c r="C44" s="6"/>
      <c r="D44" s="6"/>
      <c r="E44" s="39"/>
      <c r="F44" s="39"/>
      <c r="G44" s="39"/>
      <c r="H44" s="39"/>
      <c r="I44" s="39"/>
      <c r="J44" s="39"/>
      <c r="K44" s="39"/>
      <c r="L44" s="39"/>
      <c r="M44" s="39"/>
    </row>
    <row r="45" spans="1:13" ht="15">
      <c r="A45" s="13"/>
      <c r="B45" s="6"/>
      <c r="C45" s="6"/>
      <c r="D45" s="6"/>
      <c r="E45" s="39"/>
      <c r="F45" s="39"/>
      <c r="G45" s="39"/>
      <c r="H45" s="39"/>
      <c r="I45" s="39"/>
      <c r="J45" s="39"/>
      <c r="K45" s="39"/>
      <c r="L45" s="39"/>
      <c r="M45" s="39"/>
    </row>
    <row r="46" spans="1:13" ht="15">
      <c r="A46" s="13" t="s">
        <v>274</v>
      </c>
      <c r="B46" s="6" t="s">
        <v>275</v>
      </c>
      <c r="C46" s="6"/>
      <c r="D46" s="6"/>
      <c r="E46" s="39"/>
      <c r="F46" s="39"/>
      <c r="G46" s="39"/>
      <c r="H46" s="39"/>
      <c r="I46" s="39"/>
      <c r="J46" s="39"/>
      <c r="K46" s="39"/>
      <c r="L46" s="39"/>
      <c r="M46" s="39"/>
    </row>
    <row r="47" spans="1:13" ht="15">
      <c r="A47" s="13" t="s">
        <v>276</v>
      </c>
      <c r="B47" s="6" t="s">
        <v>277</v>
      </c>
      <c r="C47" s="6"/>
      <c r="D47" s="6"/>
      <c r="E47" s="39"/>
      <c r="F47" s="39"/>
      <c r="G47" s="39"/>
      <c r="H47" s="39"/>
      <c r="I47" s="39"/>
      <c r="J47" s="39"/>
      <c r="K47" s="39"/>
      <c r="L47" s="39"/>
      <c r="M47" s="39"/>
    </row>
    <row r="48" spans="1:13" ht="15.75">
      <c r="A48" s="93" t="s">
        <v>501</v>
      </c>
      <c r="B48" s="84" t="s">
        <v>278</v>
      </c>
      <c r="C48" s="84"/>
      <c r="D48" s="84"/>
      <c r="E48" s="94"/>
      <c r="F48" s="94"/>
      <c r="G48" s="94"/>
      <c r="H48" s="94"/>
      <c r="I48" s="94"/>
      <c r="J48" s="94"/>
      <c r="K48" s="94"/>
      <c r="L48" s="94"/>
      <c r="M48" s="94"/>
    </row>
  </sheetData>
  <sheetProtection/>
  <mergeCells count="2">
    <mergeCell ref="A2:M2"/>
    <mergeCell ref="A1:M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73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177" t="s">
        <v>24</v>
      </c>
      <c r="B1" s="192"/>
      <c r="C1" s="192"/>
      <c r="D1" s="192"/>
      <c r="E1" s="192"/>
      <c r="F1" s="192"/>
      <c r="G1" s="192"/>
      <c r="H1" s="192"/>
    </row>
    <row r="2" spans="1:8" ht="82.5" customHeight="1">
      <c r="A2" s="205" t="s">
        <v>128</v>
      </c>
      <c r="B2" s="181"/>
      <c r="C2" s="181"/>
      <c r="D2" s="181"/>
      <c r="E2" s="181"/>
      <c r="F2" s="181"/>
      <c r="G2" s="181"/>
      <c r="H2" s="181"/>
    </row>
    <row r="3" spans="1:8" ht="20.25" customHeight="1">
      <c r="A3" s="58"/>
      <c r="B3" s="59"/>
      <c r="C3" s="59"/>
      <c r="D3" s="59"/>
      <c r="E3" s="59"/>
      <c r="F3" s="59"/>
      <c r="G3" s="59"/>
      <c r="H3" s="176"/>
    </row>
    <row r="4" spans="1:8" ht="15">
      <c r="A4" s="4" t="s">
        <v>748</v>
      </c>
      <c r="F4" s="173"/>
      <c r="G4" s="173" t="s">
        <v>808</v>
      </c>
      <c r="H4" s="173"/>
    </row>
    <row r="5" spans="1:9" ht="86.25" customHeight="1">
      <c r="A5" s="2" t="s">
        <v>153</v>
      </c>
      <c r="B5" s="3" t="s">
        <v>154</v>
      </c>
      <c r="C5" s="53" t="s">
        <v>723</v>
      </c>
      <c r="D5" s="53" t="s">
        <v>724</v>
      </c>
      <c r="E5" s="53" t="s">
        <v>727</v>
      </c>
      <c r="F5" s="53" t="s">
        <v>728</v>
      </c>
      <c r="G5" s="53" t="s">
        <v>729</v>
      </c>
      <c r="H5" s="53" t="s">
        <v>730</v>
      </c>
      <c r="I5" s="53" t="s">
        <v>21</v>
      </c>
    </row>
    <row r="6" spans="1:9" ht="15">
      <c r="A6" s="20" t="s">
        <v>581</v>
      </c>
      <c r="B6" s="5" t="s">
        <v>419</v>
      </c>
      <c r="C6" s="167">
        <v>41821</v>
      </c>
      <c r="D6" s="167">
        <v>47092</v>
      </c>
      <c r="E6" s="172">
        <v>127000</v>
      </c>
      <c r="F6" s="169">
        <v>181656</v>
      </c>
      <c r="G6" s="39"/>
      <c r="H6" s="39"/>
      <c r="I6" s="39"/>
    </row>
    <row r="7" spans="1:9" ht="15">
      <c r="A7" s="46" t="s">
        <v>292</v>
      </c>
      <c r="B7" s="46" t="s">
        <v>419</v>
      </c>
      <c r="C7" s="39"/>
      <c r="D7" s="39"/>
      <c r="E7" s="169">
        <v>127000</v>
      </c>
      <c r="F7" s="39"/>
      <c r="G7" s="39"/>
      <c r="H7" s="39"/>
      <c r="I7" s="39"/>
    </row>
    <row r="8" spans="1:9" ht="30">
      <c r="A8" s="12" t="s">
        <v>420</v>
      </c>
      <c r="B8" s="5" t="s">
        <v>421</v>
      </c>
      <c r="C8" s="39"/>
      <c r="D8" s="39"/>
      <c r="E8" s="39"/>
      <c r="F8" s="39"/>
      <c r="G8" s="39"/>
      <c r="H8" s="39"/>
      <c r="I8" s="39"/>
    </row>
    <row r="9" spans="1:9" ht="15">
      <c r="A9" s="20" t="s">
        <v>630</v>
      </c>
      <c r="B9" s="5" t="s">
        <v>422</v>
      </c>
      <c r="C9" s="39"/>
      <c r="D9" s="39"/>
      <c r="E9" s="39"/>
      <c r="F9" s="39"/>
      <c r="G9" s="39"/>
      <c r="H9" s="39"/>
      <c r="I9" s="39"/>
    </row>
    <row r="10" spans="1:9" ht="15">
      <c r="A10" s="46" t="s">
        <v>292</v>
      </c>
      <c r="B10" s="46" t="s">
        <v>422</v>
      </c>
      <c r="C10" s="39"/>
      <c r="D10" s="39"/>
      <c r="E10" s="39"/>
      <c r="F10" s="39"/>
      <c r="G10" s="39"/>
      <c r="H10" s="39"/>
      <c r="I10" s="39"/>
    </row>
    <row r="11" spans="1:9" ht="15">
      <c r="A11" s="11" t="s">
        <v>601</v>
      </c>
      <c r="B11" s="7" t="s">
        <v>423</v>
      </c>
      <c r="C11" s="39"/>
      <c r="D11" s="39"/>
      <c r="E11" s="169">
        <v>127000</v>
      </c>
      <c r="F11" s="39">
        <f>SUM(F6:F10)</f>
        <v>181656</v>
      </c>
      <c r="G11" s="39">
        <f>SUM(G6:G10)</f>
        <v>0</v>
      </c>
      <c r="H11" s="39">
        <f>SUM(H6:H10)</f>
        <v>0</v>
      </c>
      <c r="I11" s="39">
        <f>SUM(I6:I10)</f>
        <v>0</v>
      </c>
    </row>
    <row r="12" spans="1:9" ht="15">
      <c r="A12" s="12" t="s">
        <v>631</v>
      </c>
      <c r="B12" s="5" t="s">
        <v>424</v>
      </c>
      <c r="C12" s="39"/>
      <c r="D12" s="39"/>
      <c r="E12" s="39"/>
      <c r="F12" s="39"/>
      <c r="G12" s="39"/>
      <c r="H12" s="39"/>
      <c r="I12" s="39"/>
    </row>
    <row r="13" spans="1:9" ht="15">
      <c r="A13" s="46" t="s">
        <v>300</v>
      </c>
      <c r="B13" s="46" t="s">
        <v>424</v>
      </c>
      <c r="C13" s="39"/>
      <c r="D13" s="39"/>
      <c r="E13" s="39"/>
      <c r="F13" s="39"/>
      <c r="G13" s="39"/>
      <c r="H13" s="39"/>
      <c r="I13" s="39"/>
    </row>
    <row r="14" spans="1:9" ht="15">
      <c r="A14" s="20" t="s">
        <v>425</v>
      </c>
      <c r="B14" s="5" t="s">
        <v>426</v>
      </c>
      <c r="C14" s="39"/>
      <c r="D14" s="39"/>
      <c r="E14" s="39"/>
      <c r="F14" s="39"/>
      <c r="G14" s="39"/>
      <c r="H14" s="39"/>
      <c r="I14" s="39"/>
    </row>
    <row r="15" spans="1:9" ht="15">
      <c r="A15" s="13" t="s">
        <v>632</v>
      </c>
      <c r="B15" s="5" t="s">
        <v>427</v>
      </c>
      <c r="C15" s="28"/>
      <c r="D15" s="28"/>
      <c r="E15" s="28"/>
      <c r="F15" s="28"/>
      <c r="G15" s="28"/>
      <c r="H15" s="28"/>
      <c r="I15" s="28"/>
    </row>
    <row r="16" spans="1:9" ht="15">
      <c r="A16" s="46" t="s">
        <v>301</v>
      </c>
      <c r="B16" s="46" t="s">
        <v>427</v>
      </c>
      <c r="C16" s="28"/>
      <c r="D16" s="28"/>
      <c r="E16" s="28"/>
      <c r="F16" s="28"/>
      <c r="G16" s="28"/>
      <c r="H16" s="28"/>
      <c r="I16" s="28"/>
    </row>
    <row r="17" spans="1:9" ht="15">
      <c r="A17" s="20" t="s">
        <v>428</v>
      </c>
      <c r="B17" s="5" t="s">
        <v>429</v>
      </c>
      <c r="C17" s="28"/>
      <c r="D17" s="28"/>
      <c r="E17" s="28"/>
      <c r="F17" s="28"/>
      <c r="G17" s="28"/>
      <c r="H17" s="28"/>
      <c r="I17" s="28"/>
    </row>
    <row r="18" spans="1:9" ht="15">
      <c r="A18" s="21" t="s">
        <v>602</v>
      </c>
      <c r="B18" s="7" t="s">
        <v>430</v>
      </c>
      <c r="C18" s="28"/>
      <c r="D18" s="28"/>
      <c r="E18" s="28"/>
      <c r="F18" s="28">
        <f>SUM(F12:F17)</f>
        <v>0</v>
      </c>
      <c r="G18" s="28">
        <f>SUM(G12:G17)</f>
        <v>0</v>
      </c>
      <c r="H18" s="28">
        <f>SUM(H12:H17)</f>
        <v>0</v>
      </c>
      <c r="I18" s="28">
        <f>SUM(I12:I17)</f>
        <v>0</v>
      </c>
    </row>
    <row r="19" spans="1:9" ht="15">
      <c r="A19" s="12" t="s">
        <v>445</v>
      </c>
      <c r="B19" s="5" t="s">
        <v>446</v>
      </c>
      <c r="C19" s="28"/>
      <c r="D19" s="28"/>
      <c r="E19" s="28"/>
      <c r="F19" s="28"/>
      <c r="G19" s="28"/>
      <c r="H19" s="28"/>
      <c r="I19" s="28"/>
    </row>
    <row r="20" spans="1:9" ht="15">
      <c r="A20" s="13" t="s">
        <v>447</v>
      </c>
      <c r="B20" s="5" t="s">
        <v>448</v>
      </c>
      <c r="C20" s="28"/>
      <c r="D20" s="28"/>
      <c r="E20" s="28"/>
      <c r="F20" s="28"/>
      <c r="G20" s="28"/>
      <c r="H20" s="28"/>
      <c r="I20" s="28"/>
    </row>
    <row r="21" spans="1:9" ht="15">
      <c r="A21" s="20" t="s">
        <v>449</v>
      </c>
      <c r="B21" s="5" t="s">
        <v>450</v>
      </c>
      <c r="C21" s="28"/>
      <c r="D21" s="28"/>
      <c r="E21" s="28"/>
      <c r="F21" s="28"/>
      <c r="G21" s="28"/>
      <c r="H21" s="28"/>
      <c r="I21" s="28"/>
    </row>
    <row r="22" spans="1:9" ht="15">
      <c r="A22" s="20" t="s">
        <v>586</v>
      </c>
      <c r="B22" s="5" t="s">
        <v>451</v>
      </c>
      <c r="C22" s="28"/>
      <c r="D22" s="28"/>
      <c r="E22" s="28"/>
      <c r="F22" s="28"/>
      <c r="G22" s="28"/>
      <c r="H22" s="28"/>
      <c r="I22" s="28"/>
    </row>
    <row r="23" spans="1:9" ht="15">
      <c r="A23" s="46" t="s">
        <v>326</v>
      </c>
      <c r="B23" s="46" t="s">
        <v>451</v>
      </c>
      <c r="C23" s="28"/>
      <c r="D23" s="28"/>
      <c r="E23" s="28"/>
      <c r="F23" s="28"/>
      <c r="G23" s="28"/>
      <c r="H23" s="28"/>
      <c r="I23" s="28"/>
    </row>
    <row r="24" spans="1:9" ht="15">
      <c r="A24" s="46" t="s">
        <v>327</v>
      </c>
      <c r="B24" s="46" t="s">
        <v>451</v>
      </c>
      <c r="C24" s="28"/>
      <c r="D24" s="28"/>
      <c r="E24" s="28"/>
      <c r="F24" s="28"/>
      <c r="G24" s="28"/>
      <c r="H24" s="28"/>
      <c r="I24" s="28"/>
    </row>
    <row r="25" spans="1:9" ht="15">
      <c r="A25" s="47" t="s">
        <v>328</v>
      </c>
      <c r="B25" s="47" t="s">
        <v>451</v>
      </c>
      <c r="C25" s="28"/>
      <c r="D25" s="28"/>
      <c r="E25" s="28"/>
      <c r="F25" s="28"/>
      <c r="G25" s="28"/>
      <c r="H25" s="28"/>
      <c r="I25" s="28"/>
    </row>
    <row r="26" spans="1:9" ht="15">
      <c r="A26" s="48" t="s">
        <v>605</v>
      </c>
      <c r="B26" s="38" t="s">
        <v>452</v>
      </c>
      <c r="C26" s="28"/>
      <c r="D26" s="28"/>
      <c r="E26" s="28"/>
      <c r="F26" s="28">
        <f>SUM(F19:F25)</f>
        <v>0</v>
      </c>
      <c r="G26" s="28">
        <f>SUM(G19:G25)</f>
        <v>0</v>
      </c>
      <c r="H26" s="28">
        <f>SUM(H19:H25)</f>
        <v>0</v>
      </c>
      <c r="I26" s="28">
        <f>SUM(I19:I25)</f>
        <v>0</v>
      </c>
    </row>
    <row r="27" spans="1:2" ht="15">
      <c r="A27" s="73"/>
      <c r="B27" s="74"/>
    </row>
    <row r="28" spans="1:5" ht="24.75" customHeight="1">
      <c r="A28" s="2" t="s">
        <v>153</v>
      </c>
      <c r="B28" s="3" t="s">
        <v>154</v>
      </c>
      <c r="C28" s="28" t="s">
        <v>778</v>
      </c>
      <c r="D28" s="28" t="s">
        <v>779</v>
      </c>
      <c r="E28" s="28" t="s">
        <v>767</v>
      </c>
    </row>
    <row r="29" spans="1:5" ht="31.5">
      <c r="A29" s="75" t="s">
        <v>20</v>
      </c>
      <c r="B29" s="38"/>
      <c r="C29" s="28"/>
      <c r="D29" s="28"/>
      <c r="E29" s="28"/>
    </row>
    <row r="30" spans="1:5" ht="15.75">
      <c r="A30" s="76" t="s">
        <v>14</v>
      </c>
      <c r="B30" s="38" t="s">
        <v>384</v>
      </c>
      <c r="C30" s="135">
        <v>142000</v>
      </c>
      <c r="D30" s="135">
        <v>177795</v>
      </c>
      <c r="E30" s="135">
        <v>177794</v>
      </c>
    </row>
    <row r="31" spans="1:5" ht="31.5">
      <c r="A31" s="76" t="s">
        <v>15</v>
      </c>
      <c r="B31" s="38" t="s">
        <v>407</v>
      </c>
      <c r="C31" s="135"/>
      <c r="D31" s="135">
        <v>374</v>
      </c>
      <c r="E31" s="135">
        <v>380</v>
      </c>
    </row>
    <row r="32" spans="1:5" ht="15.75">
      <c r="A32" s="76" t="s">
        <v>16</v>
      </c>
      <c r="B32" s="38" t="s">
        <v>389</v>
      </c>
      <c r="C32" s="135"/>
      <c r="D32" s="135"/>
      <c r="E32" s="135">
        <v>2706</v>
      </c>
    </row>
    <row r="33" spans="1:5" ht="31.5">
      <c r="A33" s="76" t="s">
        <v>17</v>
      </c>
      <c r="B33" s="38"/>
      <c r="C33" s="135"/>
      <c r="D33" s="135"/>
      <c r="E33" s="135"/>
    </row>
    <row r="34" spans="1:5" ht="15.75">
      <c r="A34" s="76" t="s">
        <v>18</v>
      </c>
      <c r="B34" s="38" t="s">
        <v>383</v>
      </c>
      <c r="C34" s="135"/>
      <c r="D34" s="135"/>
      <c r="E34" s="135">
        <v>776</v>
      </c>
    </row>
    <row r="35" spans="1:5" ht="15.75">
      <c r="A35" s="76" t="s">
        <v>19</v>
      </c>
      <c r="B35" s="38"/>
      <c r="C35" s="135"/>
      <c r="D35" s="135"/>
      <c r="E35" s="135"/>
    </row>
    <row r="36" spans="1:5" ht="15">
      <c r="A36" s="48" t="s">
        <v>758</v>
      </c>
      <c r="B36" s="38"/>
      <c r="C36" s="135">
        <f>SUM(C30:C35)</f>
        <v>142000</v>
      </c>
      <c r="D36" s="135">
        <f>SUM(D30:D35)</f>
        <v>178169</v>
      </c>
      <c r="E36" s="135">
        <f>SUM(E30:E35)</f>
        <v>181656</v>
      </c>
    </row>
    <row r="37" spans="1:2" ht="15">
      <c r="A37" s="73"/>
      <c r="B37" s="74"/>
    </row>
    <row r="38" spans="1:2" ht="15">
      <c r="A38" s="73"/>
      <c r="B38" s="74"/>
    </row>
    <row r="39" spans="1:2" ht="15">
      <c r="A39" s="73"/>
      <c r="B39" s="74"/>
    </row>
    <row r="40" spans="1:2" ht="15">
      <c r="A40" s="73"/>
      <c r="B40" s="74"/>
    </row>
    <row r="41" spans="1:2" ht="15">
      <c r="A41" s="73"/>
      <c r="B41" s="74"/>
    </row>
    <row r="42" spans="1:2" ht="15">
      <c r="A42" s="73"/>
      <c r="B42" s="74"/>
    </row>
    <row r="43" spans="1:2" ht="15">
      <c r="A43" s="73"/>
      <c r="B43" s="74"/>
    </row>
    <row r="44" spans="1:2" ht="15">
      <c r="A44" s="73"/>
      <c r="B44" s="74"/>
    </row>
    <row r="45" spans="1:2" ht="15">
      <c r="A45" s="73"/>
      <c r="B45" s="74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56" t="s">
        <v>731</v>
      </c>
      <c r="B48" s="4"/>
      <c r="C48" s="4"/>
      <c r="D48" s="4"/>
      <c r="E48" s="4"/>
      <c r="F48" s="4"/>
      <c r="G48" s="4"/>
    </row>
    <row r="49" spans="1:7" ht="15.75">
      <c r="A49" s="57" t="s">
        <v>735</v>
      </c>
      <c r="B49" s="4"/>
      <c r="C49" s="4"/>
      <c r="D49" s="4"/>
      <c r="E49" s="4"/>
      <c r="F49" s="4"/>
      <c r="G49" s="4"/>
    </row>
    <row r="50" spans="1:7" ht="15.75">
      <c r="A50" s="57" t="s">
        <v>736</v>
      </c>
      <c r="B50" s="4"/>
      <c r="C50" s="4"/>
      <c r="D50" s="4"/>
      <c r="E50" s="4"/>
      <c r="F50" s="4"/>
      <c r="G50" s="4"/>
    </row>
    <row r="51" spans="1:7" ht="15.75">
      <c r="A51" s="57" t="s">
        <v>737</v>
      </c>
      <c r="B51" s="4"/>
      <c r="C51" s="4"/>
      <c r="D51" s="4"/>
      <c r="E51" s="4"/>
      <c r="F51" s="4"/>
      <c r="G51" s="4"/>
    </row>
    <row r="52" spans="1:7" ht="15.75">
      <c r="A52" s="57" t="s">
        <v>738</v>
      </c>
      <c r="B52" s="4"/>
      <c r="C52" s="4"/>
      <c r="D52" s="4"/>
      <c r="E52" s="4"/>
      <c r="F52" s="4"/>
      <c r="G52" s="4"/>
    </row>
    <row r="53" spans="1:7" ht="15.75">
      <c r="A53" s="57" t="s">
        <v>739</v>
      </c>
      <c r="B53" s="4"/>
      <c r="C53" s="4"/>
      <c r="D53" s="4"/>
      <c r="E53" s="4"/>
      <c r="F53" s="4"/>
      <c r="G53" s="4"/>
    </row>
    <row r="54" spans="1:7" ht="15">
      <c r="A54" s="56" t="s">
        <v>732</v>
      </c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8" ht="45.75" customHeight="1">
      <c r="A56" s="206" t="s">
        <v>740</v>
      </c>
      <c r="B56" s="207"/>
      <c r="C56" s="207"/>
      <c r="D56" s="207"/>
      <c r="E56" s="207"/>
      <c r="F56" s="207"/>
      <c r="G56" s="207"/>
      <c r="H56" s="207"/>
    </row>
    <row r="59" ht="15.75">
      <c r="A59" s="49" t="s">
        <v>742</v>
      </c>
    </row>
    <row r="60" ht="15.75">
      <c r="A60" s="57" t="s">
        <v>743</v>
      </c>
    </row>
    <row r="61" ht="15.75">
      <c r="A61" s="57" t="s">
        <v>744</v>
      </c>
    </row>
    <row r="62" ht="15.75">
      <c r="A62" s="57" t="s">
        <v>745</v>
      </c>
    </row>
    <row r="63" ht="15">
      <c r="A63" s="56" t="s">
        <v>741</v>
      </c>
    </row>
    <row r="64" ht="15.75">
      <c r="A64" s="57" t="s">
        <v>746</v>
      </c>
    </row>
    <row r="66" ht="15.75">
      <c r="A66" s="71" t="s">
        <v>12</v>
      </c>
    </row>
    <row r="67" ht="15.75">
      <c r="A67" s="71" t="s">
        <v>13</v>
      </c>
    </row>
    <row r="68" ht="15.75">
      <c r="A68" s="72" t="s">
        <v>14</v>
      </c>
    </row>
    <row r="69" ht="15.75">
      <c r="A69" s="72" t="s">
        <v>15</v>
      </c>
    </row>
    <row r="70" ht="15.75">
      <c r="A70" s="72" t="s">
        <v>16</v>
      </c>
    </row>
    <row r="71" ht="15.75">
      <c r="A71" s="72" t="s">
        <v>17</v>
      </c>
    </row>
    <row r="72" ht="15.75">
      <c r="A72" s="72" t="s">
        <v>18</v>
      </c>
    </row>
    <row r="73" ht="15.75">
      <c r="A73" s="72" t="s">
        <v>19</v>
      </c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2" r:id="rId5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H69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14.140625" style="0" customWidth="1"/>
    <col min="4" max="4" width="15.28125" style="0" customWidth="1"/>
    <col min="5" max="5" width="12.00390625" style="0" customWidth="1"/>
    <col min="6" max="6" width="12.140625" style="0" customWidth="1"/>
    <col min="7" max="8" width="12.8515625" style="0" customWidth="1"/>
  </cols>
  <sheetData>
    <row r="1" spans="1:8" ht="22.5" customHeight="1">
      <c r="A1" s="177" t="s">
        <v>24</v>
      </c>
      <c r="B1" s="178"/>
      <c r="C1" s="178"/>
      <c r="D1" s="178"/>
      <c r="E1" s="180"/>
      <c r="F1" s="180"/>
      <c r="G1" s="180"/>
      <c r="H1" s="180"/>
    </row>
    <row r="2" spans="1:8" ht="48.75" customHeight="1">
      <c r="A2" s="181" t="s">
        <v>7</v>
      </c>
      <c r="B2" s="178"/>
      <c r="C2" s="178"/>
      <c r="D2" s="179"/>
      <c r="E2" s="180"/>
      <c r="F2" s="180"/>
      <c r="G2" s="180"/>
      <c r="H2" s="180"/>
    </row>
    <row r="3" spans="1:7" ht="21" customHeight="1">
      <c r="A3" s="60"/>
      <c r="B3" s="61"/>
      <c r="C3" s="61"/>
      <c r="G3" t="s">
        <v>802</v>
      </c>
    </row>
    <row r="4" ht="15">
      <c r="A4" s="4" t="s">
        <v>748</v>
      </c>
    </row>
    <row r="5" spans="1:8" ht="51.75">
      <c r="A5" s="40" t="s">
        <v>721</v>
      </c>
      <c r="B5" s="3" t="s">
        <v>154</v>
      </c>
      <c r="C5" s="81" t="s">
        <v>0</v>
      </c>
      <c r="D5" s="81" t="s">
        <v>1</v>
      </c>
      <c r="E5" s="81" t="s">
        <v>129</v>
      </c>
      <c r="F5" s="81" t="s">
        <v>130</v>
      </c>
      <c r="G5" s="81" t="s">
        <v>131</v>
      </c>
      <c r="H5" s="81" t="s">
        <v>132</v>
      </c>
    </row>
    <row r="6" spans="1:8" ht="15">
      <c r="A6" s="12" t="s">
        <v>509</v>
      </c>
      <c r="B6" s="5" t="s">
        <v>291</v>
      </c>
      <c r="C6" s="28"/>
      <c r="D6" s="28">
        <v>6268</v>
      </c>
      <c r="E6" s="28"/>
      <c r="F6" s="28">
        <v>76757</v>
      </c>
      <c r="G6" s="28"/>
      <c r="H6" s="28">
        <v>76757</v>
      </c>
    </row>
    <row r="7" spans="1:8" ht="15">
      <c r="A7" s="18" t="s">
        <v>292</v>
      </c>
      <c r="B7" s="18" t="s">
        <v>291</v>
      </c>
      <c r="C7" s="28"/>
      <c r="D7" s="175">
        <f>SUM(D6)</f>
        <v>6268</v>
      </c>
      <c r="E7" s="175"/>
      <c r="F7" s="175">
        <f>SUM(F6)</f>
        <v>76757</v>
      </c>
      <c r="G7" s="175"/>
      <c r="H7" s="175">
        <f>SUM(H6)</f>
        <v>76757</v>
      </c>
    </row>
    <row r="8" spans="1:8" ht="15">
      <c r="A8" s="18" t="s">
        <v>293</v>
      </c>
      <c r="B8" s="18" t="s">
        <v>291</v>
      </c>
      <c r="C8" s="28"/>
      <c r="D8" s="28"/>
      <c r="E8" s="28"/>
      <c r="F8" s="28"/>
      <c r="G8" s="28"/>
      <c r="H8" s="28"/>
    </row>
    <row r="9" spans="1:8" ht="30">
      <c r="A9" s="12" t="s">
        <v>294</v>
      </c>
      <c r="B9" s="5" t="s">
        <v>295</v>
      </c>
      <c r="C9" s="28"/>
      <c r="D9" s="28"/>
      <c r="E9" s="28"/>
      <c r="F9" s="28"/>
      <c r="G9" s="28"/>
      <c r="H9" s="28"/>
    </row>
    <row r="10" spans="1:8" ht="15">
      <c r="A10" s="12" t="s">
        <v>508</v>
      </c>
      <c r="B10" s="5" t="s">
        <v>296</v>
      </c>
      <c r="C10" s="28"/>
      <c r="D10" s="28"/>
      <c r="E10" s="28"/>
      <c r="F10" s="28"/>
      <c r="G10" s="28"/>
      <c r="H10" s="28"/>
    </row>
    <row r="11" spans="1:8" ht="15">
      <c r="A11" s="18" t="s">
        <v>292</v>
      </c>
      <c r="B11" s="18" t="s">
        <v>296</v>
      </c>
      <c r="C11" s="28"/>
      <c r="D11" s="28"/>
      <c r="E11" s="28"/>
      <c r="F11" s="28"/>
      <c r="G11" s="28"/>
      <c r="H11" s="28"/>
    </row>
    <row r="12" spans="1:8" ht="15">
      <c r="A12" s="18" t="s">
        <v>293</v>
      </c>
      <c r="B12" s="18" t="s">
        <v>297</v>
      </c>
      <c r="C12" s="28"/>
      <c r="D12" s="28"/>
      <c r="E12" s="28"/>
      <c r="F12" s="28"/>
      <c r="G12" s="28"/>
      <c r="H12" s="28"/>
    </row>
    <row r="13" spans="1:8" ht="15">
      <c r="A13" s="11" t="s">
        <v>507</v>
      </c>
      <c r="B13" s="7" t="s">
        <v>298</v>
      </c>
      <c r="C13" s="135">
        <f aca="true" t="shared" si="0" ref="C13:H13">SUM(C6:C12)</f>
        <v>0</v>
      </c>
      <c r="D13" s="135">
        <f t="shared" si="0"/>
        <v>12536</v>
      </c>
      <c r="E13" s="135">
        <f t="shared" si="0"/>
        <v>0</v>
      </c>
      <c r="F13" s="135">
        <f t="shared" si="0"/>
        <v>153514</v>
      </c>
      <c r="G13" s="135">
        <f t="shared" si="0"/>
        <v>0</v>
      </c>
      <c r="H13" s="135">
        <f t="shared" si="0"/>
        <v>153514</v>
      </c>
    </row>
    <row r="14" spans="1:8" ht="15">
      <c r="A14" s="20" t="s">
        <v>512</v>
      </c>
      <c r="B14" s="5" t="s">
        <v>299</v>
      </c>
      <c r="C14" s="28"/>
      <c r="D14" s="28"/>
      <c r="E14" s="28"/>
      <c r="F14" s="28"/>
      <c r="G14" s="28"/>
      <c r="H14" s="28"/>
    </row>
    <row r="15" spans="1:8" ht="15">
      <c r="A15" s="18" t="s">
        <v>300</v>
      </c>
      <c r="B15" s="18" t="s">
        <v>299</v>
      </c>
      <c r="C15" s="28"/>
      <c r="D15" s="28"/>
      <c r="E15" s="28"/>
      <c r="F15" s="28"/>
      <c r="G15" s="28"/>
      <c r="H15" s="28"/>
    </row>
    <row r="16" spans="1:8" ht="15">
      <c r="A16" s="18" t="s">
        <v>301</v>
      </c>
      <c r="B16" s="18" t="s">
        <v>299</v>
      </c>
      <c r="C16" s="28"/>
      <c r="D16" s="28"/>
      <c r="E16" s="28"/>
      <c r="F16" s="28"/>
      <c r="G16" s="28"/>
      <c r="H16" s="28"/>
    </row>
    <row r="17" spans="1:8" ht="15">
      <c r="A17" s="20" t="s">
        <v>513</v>
      </c>
      <c r="B17" s="5" t="s">
        <v>302</v>
      </c>
      <c r="C17" s="28"/>
      <c r="D17" s="28"/>
      <c r="E17" s="28"/>
      <c r="F17" s="28"/>
      <c r="G17" s="28"/>
      <c r="H17" s="28"/>
    </row>
    <row r="18" spans="1:8" ht="15">
      <c r="A18" s="18" t="s">
        <v>293</v>
      </c>
      <c r="B18" s="18" t="s">
        <v>302</v>
      </c>
      <c r="C18" s="28"/>
      <c r="D18" s="28"/>
      <c r="E18" s="28"/>
      <c r="F18" s="28"/>
      <c r="G18" s="28"/>
      <c r="H18" s="28"/>
    </row>
    <row r="19" spans="1:8" ht="15">
      <c r="A19" s="13" t="s">
        <v>303</v>
      </c>
      <c r="B19" s="5" t="s">
        <v>304</v>
      </c>
      <c r="C19" s="28"/>
      <c r="D19" s="28"/>
      <c r="E19" s="28"/>
      <c r="F19" s="28"/>
      <c r="G19" s="28"/>
      <c r="H19" s="28"/>
    </row>
    <row r="20" spans="1:8" ht="15">
      <c r="A20" s="13" t="s">
        <v>514</v>
      </c>
      <c r="B20" s="5" t="s">
        <v>305</v>
      </c>
      <c r="C20" s="28"/>
      <c r="D20" s="28"/>
      <c r="E20" s="28"/>
      <c r="F20" s="28"/>
      <c r="G20" s="28"/>
      <c r="H20" s="28"/>
    </row>
    <row r="21" spans="1:8" ht="15">
      <c r="A21" s="18" t="s">
        <v>301</v>
      </c>
      <c r="B21" s="18" t="s">
        <v>305</v>
      </c>
      <c r="C21" s="28"/>
      <c r="D21" s="28"/>
      <c r="E21" s="28"/>
      <c r="F21" s="28"/>
      <c r="G21" s="28"/>
      <c r="H21" s="28"/>
    </row>
    <row r="22" spans="1:8" ht="15">
      <c r="A22" s="18" t="s">
        <v>293</v>
      </c>
      <c r="B22" s="18" t="s">
        <v>305</v>
      </c>
      <c r="C22" s="28"/>
      <c r="D22" s="28"/>
      <c r="E22" s="28"/>
      <c r="F22" s="28"/>
      <c r="G22" s="28"/>
      <c r="H22" s="28"/>
    </row>
    <row r="23" spans="1:8" ht="15">
      <c r="A23" s="21" t="s">
        <v>510</v>
      </c>
      <c r="B23" s="7" t="s">
        <v>306</v>
      </c>
      <c r="C23" s="28">
        <f aca="true" t="shared" si="1" ref="C23:H23">SUM(C14:C22)</f>
        <v>0</v>
      </c>
      <c r="D23" s="28">
        <f t="shared" si="1"/>
        <v>0</v>
      </c>
      <c r="E23" s="28">
        <f t="shared" si="1"/>
        <v>0</v>
      </c>
      <c r="F23" s="28">
        <f t="shared" si="1"/>
        <v>0</v>
      </c>
      <c r="G23" s="28">
        <f t="shared" si="1"/>
        <v>0</v>
      </c>
      <c r="H23" s="28">
        <f t="shared" si="1"/>
        <v>0</v>
      </c>
    </row>
    <row r="24" spans="1:8" ht="15">
      <c r="A24" s="20" t="s">
        <v>307</v>
      </c>
      <c r="B24" s="5" t="s">
        <v>308</v>
      </c>
      <c r="C24" s="28"/>
      <c r="D24" s="28"/>
      <c r="E24" s="28"/>
      <c r="F24" s="28"/>
      <c r="G24" s="28"/>
      <c r="H24" s="28"/>
    </row>
    <row r="25" spans="1:8" ht="15">
      <c r="A25" s="20" t="s">
        <v>309</v>
      </c>
      <c r="B25" s="5" t="s">
        <v>310</v>
      </c>
      <c r="C25" s="28"/>
      <c r="D25" s="28"/>
      <c r="E25" s="28"/>
      <c r="F25" s="28"/>
      <c r="G25" s="28"/>
      <c r="H25" s="28"/>
    </row>
    <row r="26" spans="1:8" ht="15">
      <c r="A26" s="20" t="s">
        <v>313</v>
      </c>
      <c r="B26" s="5" t="s">
        <v>314</v>
      </c>
      <c r="C26" s="28"/>
      <c r="D26" s="28"/>
      <c r="E26" s="28"/>
      <c r="F26" s="28"/>
      <c r="G26" s="28"/>
      <c r="H26" s="28"/>
    </row>
    <row r="27" spans="1:8" ht="15">
      <c r="A27" s="20" t="s">
        <v>315</v>
      </c>
      <c r="B27" s="5" t="s">
        <v>316</v>
      </c>
      <c r="C27" s="28"/>
      <c r="D27" s="28"/>
      <c r="E27" s="28"/>
      <c r="F27" s="28"/>
      <c r="G27" s="28"/>
      <c r="H27" s="28"/>
    </row>
    <row r="28" spans="1:8" ht="15">
      <c r="A28" s="20" t="s">
        <v>317</v>
      </c>
      <c r="B28" s="5" t="s">
        <v>318</v>
      </c>
      <c r="C28" s="28"/>
      <c r="D28" s="28"/>
      <c r="E28" s="28"/>
      <c r="F28" s="28"/>
      <c r="G28" s="28"/>
      <c r="H28" s="28"/>
    </row>
    <row r="29" spans="1:8" ht="15">
      <c r="A29" s="120" t="s">
        <v>511</v>
      </c>
      <c r="B29" s="121" t="s">
        <v>319</v>
      </c>
      <c r="C29" s="85">
        <f aca="true" t="shared" si="2" ref="C29:H29">SUM(C24:C28)</f>
        <v>0</v>
      </c>
      <c r="D29" s="85">
        <f t="shared" si="2"/>
        <v>0</v>
      </c>
      <c r="E29" s="85">
        <f t="shared" si="2"/>
        <v>0</v>
      </c>
      <c r="F29" s="85">
        <f t="shared" si="2"/>
        <v>0</v>
      </c>
      <c r="G29" s="85">
        <f t="shared" si="2"/>
        <v>0</v>
      </c>
      <c r="H29" s="85">
        <f t="shared" si="2"/>
        <v>0</v>
      </c>
    </row>
    <row r="30" spans="1:8" ht="15">
      <c r="A30" s="20" t="s">
        <v>320</v>
      </c>
      <c r="B30" s="5" t="s">
        <v>321</v>
      </c>
      <c r="C30" s="28"/>
      <c r="D30" s="28"/>
      <c r="E30" s="28"/>
      <c r="F30" s="28"/>
      <c r="G30" s="28"/>
      <c r="H30" s="28"/>
    </row>
    <row r="31" spans="1:8" ht="15">
      <c r="A31" s="12" t="s">
        <v>322</v>
      </c>
      <c r="B31" s="5" t="s">
        <v>323</v>
      </c>
      <c r="C31" s="28"/>
      <c r="D31" s="28"/>
      <c r="E31" s="28"/>
      <c r="F31" s="28"/>
      <c r="G31" s="28"/>
      <c r="H31" s="28"/>
    </row>
    <row r="32" spans="1:8" ht="15">
      <c r="A32" s="20" t="s">
        <v>515</v>
      </c>
      <c r="B32" s="5" t="s">
        <v>324</v>
      </c>
      <c r="C32" s="28"/>
      <c r="D32" s="28"/>
      <c r="E32" s="28"/>
      <c r="F32" s="28"/>
      <c r="G32" s="28"/>
      <c r="H32" s="28"/>
    </row>
    <row r="33" spans="1:8" ht="15">
      <c r="A33" s="18" t="s">
        <v>293</v>
      </c>
      <c r="B33" s="18" t="s">
        <v>324</v>
      </c>
      <c r="C33" s="28"/>
      <c r="D33" s="28"/>
      <c r="E33" s="28"/>
      <c r="F33" s="28"/>
      <c r="G33" s="28"/>
      <c r="H33" s="28"/>
    </row>
    <row r="34" spans="1:8" ht="15">
      <c r="A34" s="20" t="s">
        <v>516</v>
      </c>
      <c r="B34" s="5" t="s">
        <v>325</v>
      </c>
      <c r="C34" s="28"/>
      <c r="D34" s="28"/>
      <c r="E34" s="28"/>
      <c r="F34" s="28"/>
      <c r="G34" s="28"/>
      <c r="H34" s="28"/>
    </row>
    <row r="35" spans="1:8" ht="15">
      <c r="A35" s="18" t="s">
        <v>326</v>
      </c>
      <c r="B35" s="18" t="s">
        <v>325</v>
      </c>
      <c r="C35" s="28"/>
      <c r="D35" s="28"/>
      <c r="E35" s="28"/>
      <c r="F35" s="28"/>
      <c r="G35" s="28"/>
      <c r="H35" s="28"/>
    </row>
    <row r="36" spans="1:8" ht="15">
      <c r="A36" s="18" t="s">
        <v>327</v>
      </c>
      <c r="B36" s="18" t="s">
        <v>325</v>
      </c>
      <c r="C36" s="28"/>
      <c r="D36" s="28"/>
      <c r="E36" s="28"/>
      <c r="F36" s="28"/>
      <c r="G36" s="28"/>
      <c r="H36" s="28"/>
    </row>
    <row r="37" spans="1:8" ht="15">
      <c r="A37" s="18" t="s">
        <v>328</v>
      </c>
      <c r="B37" s="18" t="s">
        <v>325</v>
      </c>
      <c r="C37" s="28"/>
      <c r="D37" s="28"/>
      <c r="E37" s="28"/>
      <c r="F37" s="28"/>
      <c r="G37" s="28"/>
      <c r="H37" s="28"/>
    </row>
    <row r="38" spans="1:8" ht="15">
      <c r="A38" s="18" t="s">
        <v>293</v>
      </c>
      <c r="B38" s="18" t="s">
        <v>325</v>
      </c>
      <c r="C38" s="28"/>
      <c r="D38" s="28"/>
      <c r="E38" s="28"/>
      <c r="F38" s="28"/>
      <c r="G38" s="28"/>
      <c r="H38" s="28"/>
    </row>
    <row r="39" spans="1:8" ht="15">
      <c r="A39" s="120" t="s">
        <v>517</v>
      </c>
      <c r="B39" s="121" t="s">
        <v>329</v>
      </c>
      <c r="C39" s="85">
        <f aca="true" t="shared" si="3" ref="C39:H39">SUM(C30:C38)</f>
        <v>0</v>
      </c>
      <c r="D39" s="85">
        <f t="shared" si="3"/>
        <v>0</v>
      </c>
      <c r="E39" s="85">
        <f t="shared" si="3"/>
        <v>0</v>
      </c>
      <c r="F39" s="85">
        <f t="shared" si="3"/>
        <v>0</v>
      </c>
      <c r="G39" s="85">
        <f t="shared" si="3"/>
        <v>0</v>
      </c>
      <c r="H39" s="85">
        <f t="shared" si="3"/>
        <v>0</v>
      </c>
    </row>
    <row r="42" spans="1:8" ht="51.75">
      <c r="A42" s="40" t="s">
        <v>721</v>
      </c>
      <c r="B42" s="3" t="s">
        <v>154</v>
      </c>
      <c r="C42" s="81" t="s">
        <v>0</v>
      </c>
      <c r="D42" s="81" t="s">
        <v>1</v>
      </c>
      <c r="E42" s="81" t="s">
        <v>129</v>
      </c>
      <c r="F42" s="81" t="s">
        <v>130</v>
      </c>
      <c r="G42" s="81" t="s">
        <v>131</v>
      </c>
      <c r="H42" s="81" t="s">
        <v>132</v>
      </c>
    </row>
    <row r="43" spans="1:8" ht="15">
      <c r="A43" s="20" t="s">
        <v>581</v>
      </c>
      <c r="B43" s="5" t="s">
        <v>419</v>
      </c>
      <c r="C43" s="28"/>
      <c r="D43" s="28">
        <v>127000</v>
      </c>
      <c r="E43" s="28"/>
      <c r="F43" s="28">
        <v>115445</v>
      </c>
      <c r="G43" s="28"/>
      <c r="H43" s="28">
        <v>2662</v>
      </c>
    </row>
    <row r="44" spans="1:8" ht="15">
      <c r="A44" s="46" t="s">
        <v>292</v>
      </c>
      <c r="B44" s="46" t="s">
        <v>419</v>
      </c>
      <c r="C44" s="28"/>
      <c r="D44" s="175">
        <f>SUM(D43)</f>
        <v>127000</v>
      </c>
      <c r="E44" s="175"/>
      <c r="F44" s="175">
        <f>SUM(F43)</f>
        <v>115445</v>
      </c>
      <c r="G44" s="175"/>
      <c r="H44" s="175">
        <f>SUM(H43)</f>
        <v>2662</v>
      </c>
    </row>
    <row r="45" spans="1:8" ht="30">
      <c r="A45" s="12" t="s">
        <v>420</v>
      </c>
      <c r="B45" s="5" t="s">
        <v>421</v>
      </c>
      <c r="C45" s="28"/>
      <c r="D45" s="28"/>
      <c r="E45" s="28"/>
      <c r="F45" s="28"/>
      <c r="G45" s="28"/>
      <c r="H45" s="28"/>
    </row>
    <row r="46" spans="1:8" ht="15">
      <c r="A46" s="20" t="s">
        <v>630</v>
      </c>
      <c r="B46" s="5" t="s">
        <v>422</v>
      </c>
      <c r="C46" s="28"/>
      <c r="D46" s="28"/>
      <c r="E46" s="28"/>
      <c r="F46" s="28"/>
      <c r="G46" s="28"/>
      <c r="H46" s="28"/>
    </row>
    <row r="47" spans="1:8" ht="15">
      <c r="A47" s="46" t="s">
        <v>292</v>
      </c>
      <c r="B47" s="46" t="s">
        <v>422</v>
      </c>
      <c r="C47" s="28"/>
      <c r="D47" s="28"/>
      <c r="E47" s="28"/>
      <c r="F47" s="28"/>
      <c r="G47" s="28"/>
      <c r="H47" s="28"/>
    </row>
    <row r="48" spans="1:8" ht="15">
      <c r="A48" s="11" t="s">
        <v>601</v>
      </c>
      <c r="B48" s="7" t="s">
        <v>423</v>
      </c>
      <c r="C48" s="135">
        <f>SUM(C43:C47)</f>
        <v>0</v>
      </c>
      <c r="D48" s="135">
        <v>127000</v>
      </c>
      <c r="E48" s="135">
        <f>SUM(E43:E47)</f>
        <v>0</v>
      </c>
      <c r="F48" s="135">
        <v>115445</v>
      </c>
      <c r="G48" s="135">
        <f>SUM(G43:G47)</f>
        <v>0</v>
      </c>
      <c r="H48" s="135">
        <v>2662</v>
      </c>
    </row>
    <row r="49" spans="1:8" ht="15">
      <c r="A49" s="12" t="s">
        <v>631</v>
      </c>
      <c r="B49" s="5" t="s">
        <v>424</v>
      </c>
      <c r="C49" s="28"/>
      <c r="D49" s="28"/>
      <c r="E49" s="28"/>
      <c r="F49" s="28"/>
      <c r="G49" s="28"/>
      <c r="H49" s="28"/>
    </row>
    <row r="50" spans="1:8" ht="15">
      <c r="A50" s="46" t="s">
        <v>300</v>
      </c>
      <c r="B50" s="46" t="s">
        <v>424</v>
      </c>
      <c r="C50" s="28"/>
      <c r="D50" s="28"/>
      <c r="E50" s="28"/>
      <c r="F50" s="28"/>
      <c r="G50" s="28"/>
      <c r="H50" s="28"/>
    </row>
    <row r="51" spans="1:8" ht="15">
      <c r="A51" s="20" t="s">
        <v>425</v>
      </c>
      <c r="B51" s="5" t="s">
        <v>426</v>
      </c>
      <c r="C51" s="28"/>
      <c r="D51" s="28"/>
      <c r="E51" s="28"/>
      <c r="F51" s="28"/>
      <c r="G51" s="28"/>
      <c r="H51" s="28"/>
    </row>
    <row r="52" spans="1:8" ht="15">
      <c r="A52" s="13" t="s">
        <v>632</v>
      </c>
      <c r="B52" s="5" t="s">
        <v>427</v>
      </c>
      <c r="C52" s="28"/>
      <c r="D52" s="28"/>
      <c r="E52" s="28"/>
      <c r="F52" s="28"/>
      <c r="G52" s="28"/>
      <c r="H52" s="28"/>
    </row>
    <row r="53" spans="1:8" ht="15">
      <c r="A53" s="46" t="s">
        <v>301</v>
      </c>
      <c r="B53" s="46" t="s">
        <v>427</v>
      </c>
      <c r="C53" s="28"/>
      <c r="D53" s="28"/>
      <c r="E53" s="28"/>
      <c r="F53" s="28"/>
      <c r="G53" s="28"/>
      <c r="H53" s="28"/>
    </row>
    <row r="54" spans="1:8" ht="15">
      <c r="A54" s="20" t="s">
        <v>428</v>
      </c>
      <c r="B54" s="5" t="s">
        <v>429</v>
      </c>
      <c r="C54" s="28"/>
      <c r="D54" s="28"/>
      <c r="E54" s="28"/>
      <c r="F54" s="28"/>
      <c r="G54" s="28"/>
      <c r="H54" s="28"/>
    </row>
    <row r="55" spans="1:8" ht="15">
      <c r="A55" s="21" t="s">
        <v>602</v>
      </c>
      <c r="B55" s="7" t="s">
        <v>430</v>
      </c>
      <c r="C55" s="28"/>
      <c r="D55" s="28"/>
      <c r="E55" s="28"/>
      <c r="F55" s="28"/>
      <c r="G55" s="28"/>
      <c r="H55" s="28"/>
    </row>
    <row r="56" spans="1:8" ht="15">
      <c r="A56" s="21" t="s">
        <v>434</v>
      </c>
      <c r="B56" s="7" t="s">
        <v>435</v>
      </c>
      <c r="C56" s="28"/>
      <c r="D56" s="28"/>
      <c r="E56" s="28"/>
      <c r="F56" s="28"/>
      <c r="G56" s="28"/>
      <c r="H56" s="28"/>
    </row>
    <row r="57" spans="1:8" ht="15">
      <c r="A57" s="21" t="s">
        <v>436</v>
      </c>
      <c r="B57" s="7" t="s">
        <v>437</v>
      </c>
      <c r="C57" s="28"/>
      <c r="D57" s="28"/>
      <c r="E57" s="28"/>
      <c r="F57" s="28"/>
      <c r="G57" s="28"/>
      <c r="H57" s="28"/>
    </row>
    <row r="58" spans="1:8" ht="15">
      <c r="A58" s="21" t="s">
        <v>440</v>
      </c>
      <c r="B58" s="7" t="s">
        <v>441</v>
      </c>
      <c r="C58" s="28"/>
      <c r="D58" s="28"/>
      <c r="E58" s="28"/>
      <c r="F58" s="28"/>
      <c r="G58" s="28"/>
      <c r="H58" s="28"/>
    </row>
    <row r="59" spans="1:8" ht="15">
      <c r="A59" s="11" t="s">
        <v>747</v>
      </c>
      <c r="B59" s="7" t="s">
        <v>442</v>
      </c>
      <c r="C59" s="28"/>
      <c r="D59" s="28"/>
      <c r="E59" s="28"/>
      <c r="F59" s="28"/>
      <c r="G59" s="28"/>
      <c r="H59" s="28"/>
    </row>
    <row r="60" spans="1:8" ht="15">
      <c r="A60" s="15" t="s">
        <v>443</v>
      </c>
      <c r="B60" s="7" t="s">
        <v>442</v>
      </c>
      <c r="C60" s="28"/>
      <c r="D60" s="28"/>
      <c r="E60" s="28"/>
      <c r="F60" s="28"/>
      <c r="G60" s="28"/>
      <c r="H60" s="28"/>
    </row>
    <row r="61" spans="1:8" ht="15">
      <c r="A61" s="122" t="s">
        <v>604</v>
      </c>
      <c r="B61" s="123" t="s">
        <v>444</v>
      </c>
      <c r="C61" s="114">
        <f aca="true" t="shared" si="4" ref="C61:H61">SUM(C48:C60)</f>
        <v>0</v>
      </c>
      <c r="D61" s="114">
        <f t="shared" si="4"/>
        <v>127000</v>
      </c>
      <c r="E61" s="114">
        <f t="shared" si="4"/>
        <v>0</v>
      </c>
      <c r="F61" s="114">
        <f t="shared" si="4"/>
        <v>115445</v>
      </c>
      <c r="G61" s="114">
        <f t="shared" si="4"/>
        <v>0</v>
      </c>
      <c r="H61" s="114">
        <f t="shared" si="4"/>
        <v>2662</v>
      </c>
    </row>
    <row r="62" spans="1:8" ht="15">
      <c r="A62" s="12" t="s">
        <v>445</v>
      </c>
      <c r="B62" s="5" t="s">
        <v>446</v>
      </c>
      <c r="C62" s="28"/>
      <c r="D62" s="28"/>
      <c r="E62" s="28"/>
      <c r="F62" s="28"/>
      <c r="G62" s="28"/>
      <c r="H62" s="28"/>
    </row>
    <row r="63" spans="1:8" ht="15">
      <c r="A63" s="13" t="s">
        <v>447</v>
      </c>
      <c r="B63" s="5" t="s">
        <v>448</v>
      </c>
      <c r="C63" s="28"/>
      <c r="D63" s="28"/>
      <c r="E63" s="28"/>
      <c r="F63" s="28"/>
      <c r="G63" s="28"/>
      <c r="H63" s="28"/>
    </row>
    <row r="64" spans="1:8" ht="15">
      <c r="A64" s="20" t="s">
        <v>449</v>
      </c>
      <c r="B64" s="5" t="s">
        <v>450</v>
      </c>
      <c r="C64" s="28"/>
      <c r="D64" s="28"/>
      <c r="E64" s="28"/>
      <c r="F64" s="28"/>
      <c r="G64" s="28"/>
      <c r="H64" s="28"/>
    </row>
    <row r="65" spans="1:8" ht="15">
      <c r="A65" s="20" t="s">
        <v>586</v>
      </c>
      <c r="B65" s="5" t="s">
        <v>451</v>
      </c>
      <c r="C65" s="28"/>
      <c r="D65" s="28"/>
      <c r="E65" s="28"/>
      <c r="F65" s="28"/>
      <c r="G65" s="28"/>
      <c r="H65" s="28"/>
    </row>
    <row r="66" spans="1:8" ht="15">
      <c r="A66" s="46" t="s">
        <v>326</v>
      </c>
      <c r="B66" s="46" t="s">
        <v>451</v>
      </c>
      <c r="C66" s="28"/>
      <c r="D66" s="28"/>
      <c r="E66" s="28"/>
      <c r="F66" s="28"/>
      <c r="G66" s="28"/>
      <c r="H66" s="28"/>
    </row>
    <row r="67" spans="1:8" ht="15">
      <c r="A67" s="46" t="s">
        <v>327</v>
      </c>
      <c r="B67" s="46" t="s">
        <v>451</v>
      </c>
      <c r="C67" s="28"/>
      <c r="D67" s="28"/>
      <c r="E67" s="28"/>
      <c r="F67" s="28"/>
      <c r="G67" s="28"/>
      <c r="H67" s="28"/>
    </row>
    <row r="68" spans="1:8" ht="15">
      <c r="A68" s="47" t="s">
        <v>328</v>
      </c>
      <c r="B68" s="47" t="s">
        <v>451</v>
      </c>
      <c r="C68" s="28"/>
      <c r="D68" s="28"/>
      <c r="E68" s="28"/>
      <c r="F68" s="28"/>
      <c r="G68" s="28"/>
      <c r="H68" s="28"/>
    </row>
    <row r="69" spans="1:8" ht="15">
      <c r="A69" s="124" t="s">
        <v>605</v>
      </c>
      <c r="B69" s="123" t="s">
        <v>452</v>
      </c>
      <c r="C69" s="114">
        <f aca="true" t="shared" si="5" ref="C69:H69">SUM(C62:C68)</f>
        <v>0</v>
      </c>
      <c r="D69" s="114">
        <f t="shared" si="5"/>
        <v>0</v>
      </c>
      <c r="E69" s="114">
        <f t="shared" si="5"/>
        <v>0</v>
      </c>
      <c r="F69" s="114">
        <f t="shared" si="5"/>
        <v>0</v>
      </c>
      <c r="G69" s="114">
        <f t="shared" si="5"/>
        <v>0</v>
      </c>
      <c r="H69" s="114">
        <f t="shared" si="5"/>
        <v>0</v>
      </c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E25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69.28125" style="0" customWidth="1"/>
    <col min="2" max="2" width="14.57421875" style="0" customWidth="1"/>
    <col min="3" max="3" width="19.421875" style="0" customWidth="1"/>
    <col min="4" max="4" width="13.28125" style="0" customWidth="1"/>
    <col min="5" max="5" width="14.421875" style="0" customWidth="1"/>
  </cols>
  <sheetData>
    <row r="1" spans="1:5" ht="23.25" customHeight="1">
      <c r="A1" s="177" t="s">
        <v>24</v>
      </c>
      <c r="B1" s="178"/>
      <c r="C1" s="178"/>
      <c r="D1" s="178"/>
      <c r="E1" s="178"/>
    </row>
    <row r="2" spans="1:5" ht="25.5" customHeight="1">
      <c r="A2" s="208" t="s">
        <v>757</v>
      </c>
      <c r="B2" s="178"/>
      <c r="C2" s="178"/>
      <c r="D2" s="178"/>
      <c r="E2" s="178"/>
    </row>
    <row r="3" spans="1:5" ht="21.75" customHeight="1">
      <c r="A3" s="67"/>
      <c r="B3" s="61"/>
      <c r="C3" s="61"/>
      <c r="D3" s="61"/>
      <c r="E3" s="61"/>
    </row>
    <row r="4" spans="1:4" ht="20.25" customHeight="1">
      <c r="A4" s="4" t="s">
        <v>748</v>
      </c>
      <c r="D4" s="173" t="s">
        <v>803</v>
      </c>
    </row>
    <row r="5" spans="1:5" ht="15">
      <c r="A5" s="209" t="s">
        <v>721</v>
      </c>
      <c r="B5" s="189" t="s">
        <v>154</v>
      </c>
      <c r="C5" s="210" t="s">
        <v>780</v>
      </c>
      <c r="D5" s="211"/>
      <c r="E5" s="212"/>
    </row>
    <row r="6" spans="1:5" ht="30.75" customHeight="1">
      <c r="A6" s="202"/>
      <c r="B6" s="190"/>
      <c r="C6" s="66" t="s">
        <v>759</v>
      </c>
      <c r="D6" s="81" t="s">
        <v>22</v>
      </c>
      <c r="E6" s="66" t="s">
        <v>23</v>
      </c>
    </row>
    <row r="7" spans="1:5" ht="30">
      <c r="A7" s="64" t="s">
        <v>754</v>
      </c>
      <c r="B7" s="5" t="s">
        <v>312</v>
      </c>
      <c r="C7" s="28">
        <v>91115</v>
      </c>
      <c r="D7" s="28">
        <v>94728</v>
      </c>
      <c r="E7" s="28">
        <v>94728</v>
      </c>
    </row>
    <row r="8" spans="1:5" ht="30">
      <c r="A8" s="64" t="s">
        <v>755</v>
      </c>
      <c r="B8" s="5" t="s">
        <v>312</v>
      </c>
      <c r="C8" s="28"/>
      <c r="D8" s="28"/>
      <c r="E8" s="28"/>
    </row>
    <row r="9" spans="1:5" ht="18.75" customHeight="1">
      <c r="A9" s="40" t="s">
        <v>758</v>
      </c>
      <c r="B9" s="40"/>
      <c r="C9" s="28">
        <f>SUM(C7:C8)</f>
        <v>91115</v>
      </c>
      <c r="D9" s="28">
        <f>SUM(D7:D8)</f>
        <v>94728</v>
      </c>
      <c r="E9" s="28">
        <f>SUM(E7:E8)</f>
        <v>94728</v>
      </c>
    </row>
    <row r="12" spans="1:5" ht="15">
      <c r="A12" s="209" t="s">
        <v>721</v>
      </c>
      <c r="B12" s="189" t="s">
        <v>154</v>
      </c>
      <c r="C12" s="210" t="s">
        <v>781</v>
      </c>
      <c r="D12" s="211"/>
      <c r="E12" s="212"/>
    </row>
    <row r="13" spans="1:5" ht="26.25">
      <c r="A13" s="202"/>
      <c r="B13" s="190"/>
      <c r="C13" s="66" t="s">
        <v>759</v>
      </c>
      <c r="D13" s="81" t="s">
        <v>22</v>
      </c>
      <c r="E13" s="66" t="s">
        <v>23</v>
      </c>
    </row>
    <row r="14" spans="1:5" ht="30">
      <c r="A14" s="64" t="s">
        <v>754</v>
      </c>
      <c r="B14" s="5" t="s">
        <v>312</v>
      </c>
      <c r="C14" s="28">
        <v>100316</v>
      </c>
      <c r="D14" s="28">
        <v>103682</v>
      </c>
      <c r="E14" s="28">
        <v>103682</v>
      </c>
    </row>
    <row r="15" spans="1:5" ht="30">
      <c r="A15" s="64" t="s">
        <v>755</v>
      </c>
      <c r="B15" s="5" t="s">
        <v>312</v>
      </c>
      <c r="C15" s="28"/>
      <c r="D15" s="28"/>
      <c r="E15" s="28"/>
    </row>
    <row r="16" spans="1:5" ht="21" customHeight="1">
      <c r="A16" s="40" t="s">
        <v>758</v>
      </c>
      <c r="B16" s="40"/>
      <c r="C16" s="28">
        <f>SUM(C14:C15)</f>
        <v>100316</v>
      </c>
      <c r="D16" s="28">
        <f>SUM(D14:D15)</f>
        <v>103682</v>
      </c>
      <c r="E16" s="28">
        <f>SUM(E14:E15)</f>
        <v>103682</v>
      </c>
    </row>
    <row r="21" spans="1:5" ht="15">
      <c r="A21" s="209" t="s">
        <v>721</v>
      </c>
      <c r="B21" s="189" t="s">
        <v>154</v>
      </c>
      <c r="C21" s="213" t="s">
        <v>750</v>
      </c>
      <c r="D21" s="211"/>
      <c r="E21" s="212"/>
    </row>
    <row r="22" spans="1:5" ht="26.25">
      <c r="A22" s="202"/>
      <c r="B22" s="190"/>
      <c r="C22" s="66" t="s">
        <v>759</v>
      </c>
      <c r="D22" s="81" t="s">
        <v>22</v>
      </c>
      <c r="E22" s="66" t="s">
        <v>23</v>
      </c>
    </row>
    <row r="23" spans="1:5" ht="30">
      <c r="A23" s="64" t="s">
        <v>754</v>
      </c>
      <c r="B23" s="5" t="s">
        <v>312</v>
      </c>
      <c r="C23" s="40">
        <v>191431</v>
      </c>
      <c r="D23" s="40">
        <v>198410</v>
      </c>
      <c r="E23" s="40">
        <v>198410</v>
      </c>
    </row>
    <row r="24" spans="1:5" ht="30">
      <c r="A24" s="64" t="s">
        <v>755</v>
      </c>
      <c r="B24" s="5" t="s">
        <v>312</v>
      </c>
      <c r="C24" s="40"/>
      <c r="D24" s="40"/>
      <c r="E24" s="40"/>
    </row>
    <row r="25" spans="1:5" ht="21" customHeight="1">
      <c r="A25" s="40" t="s">
        <v>758</v>
      </c>
      <c r="B25" s="40"/>
      <c r="C25" s="28">
        <f>SUM(C23:C24)</f>
        <v>191431</v>
      </c>
      <c r="D25" s="28">
        <f>SUM(D23:D24)</f>
        <v>198410</v>
      </c>
      <c r="E25" s="28">
        <f>SUM(E23:E24)</f>
        <v>198410</v>
      </c>
    </row>
  </sheetData>
  <sheetProtection/>
  <mergeCells count="11">
    <mergeCell ref="C12:E12"/>
    <mergeCell ref="A1:E1"/>
    <mergeCell ref="A2:E2"/>
    <mergeCell ref="A5:A6"/>
    <mergeCell ref="B5:B6"/>
    <mergeCell ref="C5:E5"/>
    <mergeCell ref="A21:A22"/>
    <mergeCell ref="B21:B22"/>
    <mergeCell ref="C21:E21"/>
    <mergeCell ref="A12:A13"/>
    <mergeCell ref="B12:B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E38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82.421875" style="0" customWidth="1"/>
    <col min="3" max="3" width="12.421875" style="0" customWidth="1"/>
    <col min="4" max="4" width="13.57421875" style="0" customWidth="1"/>
    <col min="5" max="5" width="12.421875" style="0" customWidth="1"/>
  </cols>
  <sheetData>
    <row r="1" spans="1:5" ht="28.5" customHeight="1">
      <c r="A1" s="177" t="s">
        <v>24</v>
      </c>
      <c r="B1" s="192"/>
      <c r="C1" s="192"/>
      <c r="D1" s="180"/>
      <c r="E1" s="180"/>
    </row>
    <row r="2" spans="1:5" ht="27" customHeight="1">
      <c r="A2" s="181" t="s">
        <v>11</v>
      </c>
      <c r="B2" s="181"/>
      <c r="C2" s="181"/>
      <c r="D2" s="180"/>
      <c r="E2" s="180"/>
    </row>
    <row r="3" spans="1:3" ht="18.75" customHeight="1">
      <c r="A3" s="67"/>
      <c r="B3" s="70"/>
      <c r="C3" s="70"/>
    </row>
    <row r="4" spans="1:4" ht="23.25" customHeight="1">
      <c r="A4" s="4" t="s">
        <v>748</v>
      </c>
      <c r="D4" t="s">
        <v>804</v>
      </c>
    </row>
    <row r="5" spans="1:5" ht="26.25">
      <c r="A5" s="40" t="s">
        <v>721</v>
      </c>
      <c r="B5" s="3" t="s">
        <v>154</v>
      </c>
      <c r="C5" s="66" t="s">
        <v>759</v>
      </c>
      <c r="D5" s="81" t="s">
        <v>22</v>
      </c>
      <c r="E5" s="66" t="s">
        <v>23</v>
      </c>
    </row>
    <row r="6" spans="1:5" ht="15">
      <c r="A6" s="12" t="s">
        <v>464</v>
      </c>
      <c r="B6" s="6" t="s">
        <v>233</v>
      </c>
      <c r="C6" s="28"/>
      <c r="D6" s="28"/>
      <c r="E6" s="28"/>
    </row>
    <row r="7" spans="1:5" ht="15">
      <c r="A7" s="12" t="s">
        <v>465</v>
      </c>
      <c r="B7" s="6" t="s">
        <v>233</v>
      </c>
      <c r="C7" s="28"/>
      <c r="D7" s="28"/>
      <c r="E7" s="28"/>
    </row>
    <row r="8" spans="1:5" ht="15">
      <c r="A8" s="12" t="s">
        <v>466</v>
      </c>
      <c r="B8" s="6" t="s">
        <v>233</v>
      </c>
      <c r="C8" s="28"/>
      <c r="D8" s="28"/>
      <c r="E8" s="28"/>
    </row>
    <row r="9" spans="1:5" ht="15">
      <c r="A9" s="12" t="s">
        <v>467</v>
      </c>
      <c r="B9" s="6" t="s">
        <v>233</v>
      </c>
      <c r="C9" s="28"/>
      <c r="D9" s="28"/>
      <c r="E9" s="28"/>
    </row>
    <row r="10" spans="1:5" ht="15">
      <c r="A10" s="13" t="s">
        <v>468</v>
      </c>
      <c r="B10" s="6" t="s">
        <v>233</v>
      </c>
      <c r="C10" s="28"/>
      <c r="D10" s="28"/>
      <c r="E10" s="28"/>
    </row>
    <row r="11" spans="1:5" ht="15">
      <c r="A11" s="13" t="s">
        <v>469</v>
      </c>
      <c r="B11" s="6" t="s">
        <v>233</v>
      </c>
      <c r="C11" s="28"/>
      <c r="D11" s="28"/>
      <c r="E11" s="28"/>
    </row>
    <row r="12" spans="1:5" ht="15">
      <c r="A12" s="15" t="s">
        <v>5</v>
      </c>
      <c r="B12" s="14" t="s">
        <v>233</v>
      </c>
      <c r="C12" s="28">
        <v>500</v>
      </c>
      <c r="D12" s="28">
        <v>500</v>
      </c>
      <c r="E12" s="28">
        <v>87</v>
      </c>
    </row>
    <row r="13" spans="1:5" ht="15">
      <c r="A13" s="12" t="s">
        <v>470</v>
      </c>
      <c r="B13" s="6" t="s">
        <v>234</v>
      </c>
      <c r="C13" s="28"/>
      <c r="D13" s="28"/>
      <c r="E13" s="28"/>
    </row>
    <row r="14" spans="1:5" ht="15">
      <c r="A14" s="16" t="s">
        <v>4</v>
      </c>
      <c r="B14" s="14" t="s">
        <v>234</v>
      </c>
      <c r="C14" s="28">
        <f>SUM(C13)</f>
        <v>0</v>
      </c>
      <c r="D14" s="28">
        <f>SUM(D13)</f>
        <v>0</v>
      </c>
      <c r="E14" s="28">
        <f>SUM(E13)</f>
        <v>0</v>
      </c>
    </row>
    <row r="15" spans="1:5" ht="15">
      <c r="A15" s="12" t="s">
        <v>471</v>
      </c>
      <c r="B15" s="6" t="s">
        <v>235</v>
      </c>
      <c r="C15" s="28"/>
      <c r="D15" s="28"/>
      <c r="E15" s="28"/>
    </row>
    <row r="16" spans="1:5" ht="15">
      <c r="A16" s="12" t="s">
        <v>472</v>
      </c>
      <c r="B16" s="6" t="s">
        <v>235</v>
      </c>
      <c r="C16" s="28"/>
      <c r="D16" s="28"/>
      <c r="E16" s="28"/>
    </row>
    <row r="17" spans="1:5" ht="15">
      <c r="A17" s="13" t="s">
        <v>473</v>
      </c>
      <c r="B17" s="6" t="s">
        <v>235</v>
      </c>
      <c r="C17" s="28">
        <v>200</v>
      </c>
      <c r="D17" s="28"/>
      <c r="E17" s="28">
        <v>1753</v>
      </c>
    </row>
    <row r="18" spans="1:5" ht="15">
      <c r="A18" s="13" t="s">
        <v>474</v>
      </c>
      <c r="B18" s="6" t="s">
        <v>235</v>
      </c>
      <c r="C18" s="28"/>
      <c r="D18" s="28"/>
      <c r="E18" s="28"/>
    </row>
    <row r="19" spans="1:5" ht="15">
      <c r="A19" s="13" t="s">
        <v>475</v>
      </c>
      <c r="B19" s="6" t="s">
        <v>235</v>
      </c>
      <c r="C19" s="28"/>
      <c r="D19" s="28"/>
      <c r="E19" s="28"/>
    </row>
    <row r="20" spans="1:5" ht="30">
      <c r="A20" s="17" t="s">
        <v>476</v>
      </c>
      <c r="B20" s="6" t="s">
        <v>235</v>
      </c>
      <c r="C20" s="28"/>
      <c r="D20" s="28"/>
      <c r="E20" s="28"/>
    </row>
    <row r="21" spans="1:5" ht="15">
      <c r="A21" s="11" t="s">
        <v>3</v>
      </c>
      <c r="B21" s="14" t="s">
        <v>235</v>
      </c>
      <c r="C21" s="28">
        <v>200</v>
      </c>
      <c r="D21" s="28">
        <v>1753</v>
      </c>
      <c r="E21" s="28">
        <v>1753</v>
      </c>
    </row>
    <row r="22" spans="1:5" ht="15">
      <c r="A22" s="12" t="s">
        <v>477</v>
      </c>
      <c r="B22" s="6" t="s">
        <v>236</v>
      </c>
      <c r="C22" s="28"/>
      <c r="D22" s="28"/>
      <c r="E22" s="28"/>
    </row>
    <row r="23" spans="1:5" ht="15">
      <c r="A23" s="12" t="s">
        <v>478</v>
      </c>
      <c r="B23" s="6" t="s">
        <v>236</v>
      </c>
      <c r="C23" s="28"/>
      <c r="D23" s="28"/>
      <c r="E23" s="28"/>
    </row>
    <row r="24" spans="1:5" ht="15">
      <c r="A24" s="11" t="s">
        <v>2</v>
      </c>
      <c r="B24" s="8" t="s">
        <v>236</v>
      </c>
      <c r="C24" s="28">
        <f>SUM(C22:C23)</f>
        <v>0</v>
      </c>
      <c r="D24" s="28">
        <f>SUM(D22:D23)</f>
        <v>0</v>
      </c>
      <c r="E24" s="28">
        <f>SUM(E22:E23)</f>
        <v>0</v>
      </c>
    </row>
    <row r="25" spans="1:5" ht="15">
      <c r="A25" s="12" t="s">
        <v>479</v>
      </c>
      <c r="B25" s="6" t="s">
        <v>237</v>
      </c>
      <c r="C25" s="28"/>
      <c r="D25" s="28"/>
      <c r="E25" s="28"/>
    </row>
    <row r="26" spans="1:5" ht="15">
      <c r="A26" s="12" t="s">
        <v>480</v>
      </c>
      <c r="B26" s="6" t="s">
        <v>237</v>
      </c>
      <c r="C26" s="28"/>
      <c r="D26" s="28"/>
      <c r="E26" s="28"/>
    </row>
    <row r="27" spans="1:5" ht="15">
      <c r="A27" s="13" t="s">
        <v>481</v>
      </c>
      <c r="B27" s="6" t="s">
        <v>237</v>
      </c>
      <c r="C27" s="28"/>
      <c r="D27" s="28"/>
      <c r="E27" s="28"/>
    </row>
    <row r="28" spans="1:5" ht="15">
      <c r="A28" s="13" t="s">
        <v>482</v>
      </c>
      <c r="B28" s="6" t="s">
        <v>237</v>
      </c>
      <c r="C28" s="28"/>
      <c r="D28" s="28"/>
      <c r="E28" s="28"/>
    </row>
    <row r="29" spans="1:5" ht="15">
      <c r="A29" s="13" t="s">
        <v>483</v>
      </c>
      <c r="B29" s="6" t="s">
        <v>237</v>
      </c>
      <c r="C29" s="28"/>
      <c r="D29" s="28"/>
      <c r="E29" s="28"/>
    </row>
    <row r="30" spans="1:5" ht="15">
      <c r="A30" s="13" t="s">
        <v>484</v>
      </c>
      <c r="B30" s="6" t="s">
        <v>237</v>
      </c>
      <c r="C30" s="28"/>
      <c r="D30" s="28"/>
      <c r="E30" s="28">
        <v>9526</v>
      </c>
    </row>
    <row r="31" spans="1:5" ht="15">
      <c r="A31" s="13" t="s">
        <v>485</v>
      </c>
      <c r="B31" s="6" t="s">
        <v>237</v>
      </c>
      <c r="C31" s="28"/>
      <c r="D31" s="28"/>
      <c r="E31" s="28"/>
    </row>
    <row r="32" spans="1:5" ht="15">
      <c r="A32" s="13" t="s">
        <v>486</v>
      </c>
      <c r="B32" s="6" t="s">
        <v>237</v>
      </c>
      <c r="C32" s="28"/>
      <c r="D32" s="28"/>
      <c r="E32" s="28"/>
    </row>
    <row r="33" spans="1:5" ht="15">
      <c r="A33" s="13" t="s">
        <v>487</v>
      </c>
      <c r="B33" s="6" t="s">
        <v>237</v>
      </c>
      <c r="C33" s="28"/>
      <c r="D33" s="28"/>
      <c r="E33" s="28">
        <v>8</v>
      </c>
    </row>
    <row r="34" spans="1:5" ht="15">
      <c r="A34" s="13" t="s">
        <v>488</v>
      </c>
      <c r="B34" s="6" t="s">
        <v>237</v>
      </c>
      <c r="C34" s="28"/>
      <c r="D34" s="28"/>
      <c r="E34" s="28"/>
    </row>
    <row r="35" spans="1:5" ht="30">
      <c r="A35" s="13" t="s">
        <v>489</v>
      </c>
      <c r="B35" s="6" t="s">
        <v>237</v>
      </c>
      <c r="C35" s="28"/>
      <c r="D35" s="28"/>
      <c r="E35" s="28"/>
    </row>
    <row r="36" spans="1:5" ht="30">
      <c r="A36" s="13" t="s">
        <v>490</v>
      </c>
      <c r="B36" s="6" t="s">
        <v>237</v>
      </c>
      <c r="C36" s="28"/>
      <c r="D36" s="28"/>
      <c r="E36" s="28"/>
    </row>
    <row r="37" spans="1:5" ht="15">
      <c r="A37" s="11" t="s">
        <v>491</v>
      </c>
      <c r="B37" s="14" t="s">
        <v>237</v>
      </c>
      <c r="C37">
        <v>11100</v>
      </c>
      <c r="D37">
        <v>9635</v>
      </c>
      <c r="E37">
        <v>9635</v>
      </c>
    </row>
    <row r="38" spans="1:5" ht="15.75">
      <c r="A38" s="125" t="s">
        <v>492</v>
      </c>
      <c r="B38" s="126" t="s">
        <v>238</v>
      </c>
      <c r="C38" s="114">
        <f>C12+C14+C21+C24+C37</f>
        <v>11800</v>
      </c>
      <c r="D38" s="114">
        <f>D12+D14+D21+D24+D37</f>
        <v>11888</v>
      </c>
      <c r="E38" s="114">
        <f>E12+E14+E21+E24+E37</f>
        <v>11475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E115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81.00390625" style="0" customWidth="1"/>
    <col min="2" max="2" width="10.8515625" style="0" customWidth="1"/>
    <col min="3" max="3" width="12.140625" style="0" customWidth="1"/>
    <col min="4" max="4" width="12.57421875" style="0" customWidth="1"/>
    <col min="5" max="5" width="12.00390625" style="0" customWidth="1"/>
  </cols>
  <sheetData>
    <row r="1" spans="1:5" ht="27" customHeight="1">
      <c r="A1" s="177" t="s">
        <v>24</v>
      </c>
      <c r="B1" s="192"/>
      <c r="C1" s="192"/>
      <c r="D1" s="180"/>
      <c r="E1" s="180"/>
    </row>
    <row r="2" spans="1:5" ht="27" customHeight="1">
      <c r="A2" s="181" t="s">
        <v>8</v>
      </c>
      <c r="B2" s="178"/>
      <c r="C2" s="178"/>
      <c r="D2" s="180"/>
      <c r="E2" s="180"/>
    </row>
    <row r="3" spans="1:4" ht="19.5" customHeight="1">
      <c r="A3" s="60"/>
      <c r="B3" s="61"/>
      <c r="C3" s="61"/>
      <c r="D3" t="s">
        <v>805</v>
      </c>
    </row>
    <row r="4" ht="15">
      <c r="A4" s="4" t="s">
        <v>748</v>
      </c>
    </row>
    <row r="5" spans="1:5" ht="26.25">
      <c r="A5" s="40" t="s">
        <v>721</v>
      </c>
      <c r="B5" s="3" t="s">
        <v>154</v>
      </c>
      <c r="C5" s="66" t="s">
        <v>759</v>
      </c>
      <c r="D5" s="81" t="s">
        <v>22</v>
      </c>
      <c r="E5" s="66" t="s">
        <v>23</v>
      </c>
    </row>
    <row r="6" spans="1:5" ht="15">
      <c r="A6" s="13" t="s">
        <v>667</v>
      </c>
      <c r="B6" s="6" t="s">
        <v>244</v>
      </c>
      <c r="C6" s="28"/>
      <c r="D6" s="28"/>
      <c r="E6" s="28"/>
    </row>
    <row r="7" spans="1:5" ht="15">
      <c r="A7" s="13" t="s">
        <v>668</v>
      </c>
      <c r="B7" s="6" t="s">
        <v>244</v>
      </c>
      <c r="C7" s="28"/>
      <c r="D7" s="28"/>
      <c r="E7" s="28"/>
    </row>
    <row r="8" spans="1:5" ht="30">
      <c r="A8" s="13" t="s">
        <v>669</v>
      </c>
      <c r="B8" s="6" t="s">
        <v>244</v>
      </c>
      <c r="C8" s="28"/>
      <c r="D8" s="28"/>
      <c r="E8" s="28"/>
    </row>
    <row r="9" spans="1:5" ht="15">
      <c r="A9" s="13" t="s">
        <v>670</v>
      </c>
      <c r="B9" s="6" t="s">
        <v>244</v>
      </c>
      <c r="C9" s="28"/>
      <c r="D9" s="28"/>
      <c r="E9" s="28"/>
    </row>
    <row r="10" spans="1:5" ht="15">
      <c r="A10" s="13" t="s">
        <v>671</v>
      </c>
      <c r="B10" s="6" t="s">
        <v>244</v>
      </c>
      <c r="C10" s="28"/>
      <c r="D10" s="28"/>
      <c r="E10" s="28"/>
    </row>
    <row r="11" spans="1:5" ht="15">
      <c r="A11" s="13" t="s">
        <v>672</v>
      </c>
      <c r="B11" s="6" t="s">
        <v>244</v>
      </c>
      <c r="C11" s="28"/>
      <c r="D11" s="28"/>
      <c r="E11" s="28"/>
    </row>
    <row r="12" spans="1:5" ht="15">
      <c r="A12" s="13" t="s">
        <v>673</v>
      </c>
      <c r="B12" s="6" t="s">
        <v>244</v>
      </c>
      <c r="C12" s="28"/>
      <c r="D12" s="28"/>
      <c r="E12" s="28"/>
    </row>
    <row r="13" spans="1:5" ht="15">
      <c r="A13" s="13" t="s">
        <v>674</v>
      </c>
      <c r="B13" s="6" t="s">
        <v>244</v>
      </c>
      <c r="C13" s="28"/>
      <c r="D13" s="28"/>
      <c r="E13" s="28"/>
    </row>
    <row r="14" spans="1:5" ht="15">
      <c r="A14" s="13" t="s">
        <v>675</v>
      </c>
      <c r="B14" s="6" t="s">
        <v>244</v>
      </c>
      <c r="C14" s="28"/>
      <c r="D14" s="28"/>
      <c r="E14" s="28"/>
    </row>
    <row r="15" spans="1:5" ht="15">
      <c r="A15" s="13" t="s">
        <v>676</v>
      </c>
      <c r="B15" s="6" t="s">
        <v>244</v>
      </c>
      <c r="C15" s="28"/>
      <c r="D15" s="28"/>
      <c r="E15" s="28"/>
    </row>
    <row r="16" spans="1:5" ht="25.5">
      <c r="A16" s="11" t="s">
        <v>493</v>
      </c>
      <c r="B16" s="8" t="s">
        <v>244</v>
      </c>
      <c r="C16" s="28">
        <f>SUM(C6:C15)</f>
        <v>0</v>
      </c>
      <c r="D16" s="28">
        <f>SUM(D6:D15)</f>
        <v>0</v>
      </c>
      <c r="E16" s="28">
        <f>SUM(E6:E15)</f>
        <v>0</v>
      </c>
    </row>
    <row r="17" spans="1:5" ht="15">
      <c r="A17" s="13" t="s">
        <v>667</v>
      </c>
      <c r="B17" s="6" t="s">
        <v>245</v>
      </c>
      <c r="C17" s="28"/>
      <c r="D17" s="28"/>
      <c r="E17" s="28"/>
    </row>
    <row r="18" spans="1:5" ht="15">
      <c r="A18" s="13" t="s">
        <v>668</v>
      </c>
      <c r="B18" s="6" t="s">
        <v>245</v>
      </c>
      <c r="C18" s="28"/>
      <c r="D18" s="28"/>
      <c r="E18" s="28"/>
    </row>
    <row r="19" spans="1:5" ht="30">
      <c r="A19" s="13" t="s">
        <v>669</v>
      </c>
      <c r="B19" s="6" t="s">
        <v>245</v>
      </c>
      <c r="C19" s="28"/>
      <c r="D19" s="28"/>
      <c r="E19" s="28"/>
    </row>
    <row r="20" spans="1:5" ht="15">
      <c r="A20" s="13" t="s">
        <v>670</v>
      </c>
      <c r="B20" s="6" t="s">
        <v>245</v>
      </c>
      <c r="C20" s="28"/>
      <c r="D20" s="28"/>
      <c r="E20" s="28"/>
    </row>
    <row r="21" spans="1:5" ht="15">
      <c r="A21" s="13" t="s">
        <v>671</v>
      </c>
      <c r="B21" s="6" t="s">
        <v>245</v>
      </c>
      <c r="C21" s="28"/>
      <c r="D21" s="28"/>
      <c r="E21" s="28"/>
    </row>
    <row r="22" spans="1:5" ht="15">
      <c r="A22" s="13" t="s">
        <v>672</v>
      </c>
      <c r="B22" s="6" t="s">
        <v>245</v>
      </c>
      <c r="C22" s="28"/>
      <c r="D22" s="28"/>
      <c r="E22" s="28"/>
    </row>
    <row r="23" spans="1:5" ht="15">
      <c r="A23" s="13" t="s">
        <v>673</v>
      </c>
      <c r="B23" s="6" t="s">
        <v>245</v>
      </c>
      <c r="C23" s="28"/>
      <c r="D23" s="28"/>
      <c r="E23" s="28"/>
    </row>
    <row r="24" spans="1:5" ht="15">
      <c r="A24" s="13" t="s">
        <v>674</v>
      </c>
      <c r="B24" s="6" t="s">
        <v>245</v>
      </c>
      <c r="C24" s="28"/>
      <c r="D24" s="28"/>
      <c r="E24" s="28"/>
    </row>
    <row r="25" spans="1:5" ht="15">
      <c r="A25" s="13" t="s">
        <v>675</v>
      </c>
      <c r="B25" s="6" t="s">
        <v>245</v>
      </c>
      <c r="C25" s="28"/>
      <c r="D25" s="28"/>
      <c r="E25" s="28"/>
    </row>
    <row r="26" spans="1:5" ht="15">
      <c r="A26" s="13" t="s">
        <v>676</v>
      </c>
      <c r="B26" s="6" t="s">
        <v>245</v>
      </c>
      <c r="C26" s="28"/>
      <c r="D26" s="28"/>
      <c r="E26" s="28"/>
    </row>
    <row r="27" spans="1:5" ht="25.5">
      <c r="A27" s="11" t="s">
        <v>494</v>
      </c>
      <c r="B27" s="8" t="s">
        <v>245</v>
      </c>
      <c r="C27" s="28">
        <f>SUM(C17:C26)</f>
        <v>0</v>
      </c>
      <c r="D27" s="28">
        <f>SUM(D17:D26)</f>
        <v>0</v>
      </c>
      <c r="E27" s="28">
        <f>SUM(E17:E26)</f>
        <v>0</v>
      </c>
    </row>
    <row r="28" spans="1:5" ht="15">
      <c r="A28" s="13" t="s">
        <v>667</v>
      </c>
      <c r="B28" s="6" t="s">
        <v>246</v>
      </c>
      <c r="C28" s="28"/>
      <c r="D28" s="28"/>
      <c r="E28" s="28"/>
    </row>
    <row r="29" spans="1:5" ht="15">
      <c r="A29" s="13" t="s">
        <v>668</v>
      </c>
      <c r="B29" s="6" t="s">
        <v>246</v>
      </c>
      <c r="C29" s="28"/>
      <c r="D29" s="28"/>
      <c r="E29" s="28"/>
    </row>
    <row r="30" spans="1:5" ht="30">
      <c r="A30" s="13" t="s">
        <v>669</v>
      </c>
      <c r="B30" s="6" t="s">
        <v>246</v>
      </c>
      <c r="C30" s="28"/>
      <c r="D30" s="28"/>
      <c r="E30" s="28"/>
    </row>
    <row r="31" spans="1:5" ht="15">
      <c r="A31" s="13" t="s">
        <v>670</v>
      </c>
      <c r="B31" s="6" t="s">
        <v>246</v>
      </c>
      <c r="C31" s="28"/>
      <c r="D31" s="28"/>
      <c r="E31" s="28"/>
    </row>
    <row r="32" spans="1:5" ht="15">
      <c r="A32" s="13" t="s">
        <v>671</v>
      </c>
      <c r="B32" s="6" t="s">
        <v>246</v>
      </c>
      <c r="C32" s="28"/>
      <c r="D32" s="28"/>
      <c r="E32" s="28"/>
    </row>
    <row r="33" spans="1:5" ht="15">
      <c r="A33" s="13" t="s">
        <v>672</v>
      </c>
      <c r="B33" s="6" t="s">
        <v>246</v>
      </c>
      <c r="C33" s="28"/>
      <c r="D33" s="28"/>
      <c r="E33" s="28"/>
    </row>
    <row r="34" spans="1:5" ht="15">
      <c r="A34" s="13" t="s">
        <v>673</v>
      </c>
      <c r="B34" s="6" t="s">
        <v>246</v>
      </c>
      <c r="C34" s="28"/>
      <c r="D34" s="28"/>
      <c r="E34" s="28"/>
    </row>
    <row r="35" spans="1:5" ht="15">
      <c r="A35" s="13" t="s">
        <v>674</v>
      </c>
      <c r="B35" s="6" t="s">
        <v>246</v>
      </c>
      <c r="C35" s="28"/>
      <c r="D35" s="28"/>
      <c r="E35" s="28"/>
    </row>
    <row r="36" spans="1:5" ht="15">
      <c r="A36" s="13" t="s">
        <v>675</v>
      </c>
      <c r="B36" s="6" t="s">
        <v>246</v>
      </c>
      <c r="C36" s="28"/>
      <c r="D36" s="28"/>
      <c r="E36" s="28"/>
    </row>
    <row r="37" spans="1:5" ht="15">
      <c r="A37" s="13" t="s">
        <v>676</v>
      </c>
      <c r="B37" s="6" t="s">
        <v>246</v>
      </c>
      <c r="C37" s="28"/>
      <c r="D37" s="28"/>
      <c r="E37" s="28"/>
    </row>
    <row r="38" spans="1:5" ht="15">
      <c r="A38" s="11" t="s">
        <v>495</v>
      </c>
      <c r="B38" s="8" t="s">
        <v>246</v>
      </c>
      <c r="C38" s="28">
        <f>SUM(C28:C37)</f>
        <v>0</v>
      </c>
      <c r="D38" s="28">
        <f>SUM(D28:D37)</f>
        <v>0</v>
      </c>
      <c r="E38" s="28">
        <f>SUM(E28:E37)</f>
        <v>0</v>
      </c>
    </row>
    <row r="39" spans="1:5" ht="15">
      <c r="A39" s="13" t="s">
        <v>677</v>
      </c>
      <c r="B39" s="5" t="s">
        <v>248</v>
      </c>
      <c r="C39" s="28"/>
      <c r="D39" s="28"/>
      <c r="E39" s="28"/>
    </row>
    <row r="40" spans="1:5" ht="15">
      <c r="A40" s="13" t="s">
        <v>678</v>
      </c>
      <c r="B40" s="5" t="s">
        <v>248</v>
      </c>
      <c r="C40" s="28"/>
      <c r="D40" s="28"/>
      <c r="E40" s="28"/>
    </row>
    <row r="41" spans="1:5" ht="15">
      <c r="A41" s="13" t="s">
        <v>679</v>
      </c>
      <c r="B41" s="5" t="s">
        <v>248</v>
      </c>
      <c r="C41" s="28"/>
      <c r="D41" s="28"/>
      <c r="E41" s="28"/>
    </row>
    <row r="42" spans="1:5" ht="15">
      <c r="A42" s="5" t="s">
        <v>680</v>
      </c>
      <c r="B42" s="5" t="s">
        <v>248</v>
      </c>
      <c r="C42" s="28"/>
      <c r="D42" s="28"/>
      <c r="E42" s="28"/>
    </row>
    <row r="43" spans="1:5" ht="15">
      <c r="A43" s="5" t="s">
        <v>681</v>
      </c>
      <c r="B43" s="5" t="s">
        <v>248</v>
      </c>
      <c r="C43" s="28"/>
      <c r="D43" s="28"/>
      <c r="E43" s="28"/>
    </row>
    <row r="44" spans="1:5" ht="15">
      <c r="A44" s="5" t="s">
        <v>682</v>
      </c>
      <c r="B44" s="5" t="s">
        <v>248</v>
      </c>
      <c r="C44" s="28"/>
      <c r="D44" s="28"/>
      <c r="E44" s="28"/>
    </row>
    <row r="45" spans="1:5" ht="15">
      <c r="A45" s="13" t="s">
        <v>683</v>
      </c>
      <c r="B45" s="5" t="s">
        <v>248</v>
      </c>
      <c r="C45" s="28"/>
      <c r="D45" s="28"/>
      <c r="E45" s="28"/>
    </row>
    <row r="46" spans="1:5" ht="15">
      <c r="A46" s="13" t="s">
        <v>684</v>
      </c>
      <c r="B46" s="5" t="s">
        <v>248</v>
      </c>
      <c r="C46" s="28"/>
      <c r="D46" s="28"/>
      <c r="E46" s="28"/>
    </row>
    <row r="47" spans="1:5" ht="15">
      <c r="A47" s="13" t="s">
        <v>685</v>
      </c>
      <c r="B47" s="5" t="s">
        <v>248</v>
      </c>
      <c r="C47" s="28"/>
      <c r="D47" s="28"/>
      <c r="E47" s="28"/>
    </row>
    <row r="48" spans="1:5" ht="15">
      <c r="A48" s="13" t="s">
        <v>686</v>
      </c>
      <c r="B48" s="5" t="s">
        <v>248</v>
      </c>
      <c r="C48" s="28"/>
      <c r="D48" s="28"/>
      <c r="E48" s="28"/>
    </row>
    <row r="49" spans="1:5" ht="25.5">
      <c r="A49" s="11" t="s">
        <v>496</v>
      </c>
      <c r="B49" s="8" t="s">
        <v>248</v>
      </c>
      <c r="C49" s="28">
        <f>SUM(C39:C48)</f>
        <v>0</v>
      </c>
      <c r="D49" s="28">
        <f>SUM(D39:D48)</f>
        <v>0</v>
      </c>
      <c r="E49" s="28">
        <f>SUM(E39:E48)</f>
        <v>0</v>
      </c>
    </row>
    <row r="50" spans="1:5" ht="15">
      <c r="A50" s="13" t="s">
        <v>677</v>
      </c>
      <c r="B50" s="5" t="s">
        <v>253</v>
      </c>
      <c r="C50" s="28"/>
      <c r="D50" s="28"/>
      <c r="E50" s="28"/>
    </row>
    <row r="51" spans="1:5" ht="15">
      <c r="A51" s="13" t="s">
        <v>678</v>
      </c>
      <c r="B51" s="5" t="s">
        <v>253</v>
      </c>
      <c r="C51" s="28">
        <v>1200</v>
      </c>
      <c r="D51" s="28"/>
      <c r="E51" s="28">
        <v>1335</v>
      </c>
    </row>
    <row r="52" spans="1:5" ht="15">
      <c r="A52" s="13" t="s">
        <v>679</v>
      </c>
      <c r="B52" s="5" t="s">
        <v>253</v>
      </c>
      <c r="C52" s="28"/>
      <c r="D52" s="28"/>
      <c r="E52" s="28"/>
    </row>
    <row r="53" spans="1:5" ht="15">
      <c r="A53" s="5" t="s">
        <v>680</v>
      </c>
      <c r="B53" s="5" t="s">
        <v>253</v>
      </c>
      <c r="C53" s="28"/>
      <c r="D53" s="28"/>
      <c r="E53" s="28">
        <v>440</v>
      </c>
    </row>
    <row r="54" spans="1:5" ht="15">
      <c r="A54" s="5" t="s">
        <v>681</v>
      </c>
      <c r="B54" s="5" t="s">
        <v>253</v>
      </c>
      <c r="C54" s="28"/>
      <c r="D54" s="28"/>
      <c r="E54" s="28"/>
    </row>
    <row r="55" spans="1:5" ht="15">
      <c r="A55" s="5" t="s">
        <v>682</v>
      </c>
      <c r="B55" s="5" t="s">
        <v>253</v>
      </c>
      <c r="C55" s="28"/>
      <c r="D55" s="28"/>
      <c r="E55" s="28"/>
    </row>
    <row r="56" spans="1:5" ht="15">
      <c r="A56" s="13" t="s">
        <v>683</v>
      </c>
      <c r="B56" s="5" t="s">
        <v>253</v>
      </c>
      <c r="C56" s="28">
        <v>10800</v>
      </c>
      <c r="D56" s="28"/>
      <c r="E56" s="28">
        <v>7191</v>
      </c>
    </row>
    <row r="57" spans="1:5" ht="15">
      <c r="A57" s="13" t="s">
        <v>687</v>
      </c>
      <c r="B57" s="5" t="s">
        <v>253</v>
      </c>
      <c r="C57" s="28"/>
      <c r="D57" s="28"/>
      <c r="E57" s="28"/>
    </row>
    <row r="58" spans="1:5" ht="15">
      <c r="A58" s="13" t="s">
        <v>685</v>
      </c>
      <c r="B58" s="5" t="s">
        <v>253</v>
      </c>
      <c r="C58" s="28"/>
      <c r="D58" s="28"/>
      <c r="E58" s="28"/>
    </row>
    <row r="59" spans="1:5" ht="15">
      <c r="A59" s="13" t="s">
        <v>686</v>
      </c>
      <c r="B59" s="5" t="s">
        <v>253</v>
      </c>
      <c r="C59" s="28"/>
      <c r="D59" s="28"/>
      <c r="E59" s="28"/>
    </row>
    <row r="60" spans="1:5" ht="15">
      <c r="A60" s="15" t="s">
        <v>497</v>
      </c>
      <c r="B60" s="8" t="s">
        <v>253</v>
      </c>
      <c r="C60" s="28">
        <v>12000</v>
      </c>
      <c r="D60" s="28">
        <v>12000</v>
      </c>
      <c r="E60" s="28">
        <v>8966</v>
      </c>
    </row>
    <row r="61" spans="1:5" ht="15">
      <c r="A61" s="13" t="s">
        <v>667</v>
      </c>
      <c r="B61" s="6" t="s">
        <v>281</v>
      </c>
      <c r="C61" s="28"/>
      <c r="D61" s="28"/>
      <c r="E61" s="28"/>
    </row>
    <row r="62" spans="1:5" ht="15">
      <c r="A62" s="13" t="s">
        <v>668</v>
      </c>
      <c r="B62" s="6" t="s">
        <v>281</v>
      </c>
      <c r="C62" s="28"/>
      <c r="D62" s="28"/>
      <c r="E62" s="28"/>
    </row>
    <row r="63" spans="1:5" ht="30">
      <c r="A63" s="13" t="s">
        <v>669</v>
      </c>
      <c r="B63" s="6" t="s">
        <v>281</v>
      </c>
      <c r="C63" s="28"/>
      <c r="D63" s="28"/>
      <c r="E63" s="28"/>
    </row>
    <row r="64" spans="1:5" ht="15">
      <c r="A64" s="13" t="s">
        <v>670</v>
      </c>
      <c r="B64" s="6" t="s">
        <v>281</v>
      </c>
      <c r="C64" s="28"/>
      <c r="D64" s="28"/>
      <c r="E64" s="28"/>
    </row>
    <row r="65" spans="1:5" ht="15">
      <c r="A65" s="13" t="s">
        <v>671</v>
      </c>
      <c r="B65" s="6" t="s">
        <v>281</v>
      </c>
      <c r="C65" s="28"/>
      <c r="D65" s="28"/>
      <c r="E65" s="28"/>
    </row>
    <row r="66" spans="1:5" ht="15">
      <c r="A66" s="13" t="s">
        <v>672</v>
      </c>
      <c r="B66" s="6" t="s">
        <v>281</v>
      </c>
      <c r="C66" s="28"/>
      <c r="D66" s="28"/>
      <c r="E66" s="28"/>
    </row>
    <row r="67" spans="1:5" ht="15">
      <c r="A67" s="13" t="s">
        <v>673</v>
      </c>
      <c r="B67" s="6" t="s">
        <v>281</v>
      </c>
      <c r="C67" s="28"/>
      <c r="D67" s="28"/>
      <c r="E67" s="28"/>
    </row>
    <row r="68" spans="1:5" ht="15">
      <c r="A68" s="13" t="s">
        <v>674</v>
      </c>
      <c r="B68" s="6" t="s">
        <v>281</v>
      </c>
      <c r="C68" s="28"/>
      <c r="D68" s="28"/>
      <c r="E68" s="28"/>
    </row>
    <row r="69" spans="1:5" ht="15">
      <c r="A69" s="13" t="s">
        <v>675</v>
      </c>
      <c r="B69" s="6" t="s">
        <v>281</v>
      </c>
      <c r="C69" s="28"/>
      <c r="D69" s="28"/>
      <c r="E69" s="28"/>
    </row>
    <row r="70" spans="1:5" ht="15">
      <c r="A70" s="13" t="s">
        <v>676</v>
      </c>
      <c r="B70" s="6" t="s">
        <v>281</v>
      </c>
      <c r="C70" s="28"/>
      <c r="D70" s="28"/>
      <c r="E70" s="28"/>
    </row>
    <row r="71" spans="1:5" ht="25.5">
      <c r="A71" s="11" t="s">
        <v>506</v>
      </c>
      <c r="B71" s="8" t="s">
        <v>281</v>
      </c>
      <c r="C71" s="28">
        <f>SUM(C61:C70)</f>
        <v>0</v>
      </c>
      <c r="D71" s="28">
        <f>SUM(D61:D70)</f>
        <v>0</v>
      </c>
      <c r="E71" s="28">
        <f>SUM(E61:E70)</f>
        <v>0</v>
      </c>
    </row>
    <row r="72" spans="1:5" ht="15">
      <c r="A72" s="13" t="s">
        <v>667</v>
      </c>
      <c r="B72" s="6" t="s">
        <v>282</v>
      </c>
      <c r="C72" s="28"/>
      <c r="D72" s="28"/>
      <c r="E72" s="28"/>
    </row>
    <row r="73" spans="1:5" ht="15">
      <c r="A73" s="13" t="s">
        <v>668</v>
      </c>
      <c r="B73" s="6" t="s">
        <v>282</v>
      </c>
      <c r="C73" s="28"/>
      <c r="D73" s="28"/>
      <c r="E73" s="28"/>
    </row>
    <row r="74" spans="1:5" ht="30">
      <c r="A74" s="13" t="s">
        <v>669</v>
      </c>
      <c r="B74" s="6" t="s">
        <v>282</v>
      </c>
      <c r="C74" s="28"/>
      <c r="D74" s="28"/>
      <c r="E74" s="28"/>
    </row>
    <row r="75" spans="1:5" ht="15">
      <c r="A75" s="13" t="s">
        <v>670</v>
      </c>
      <c r="B75" s="6" t="s">
        <v>282</v>
      </c>
      <c r="C75" s="28"/>
      <c r="D75" s="28"/>
      <c r="E75" s="28"/>
    </row>
    <row r="76" spans="1:5" ht="15">
      <c r="A76" s="13" t="s">
        <v>671</v>
      </c>
      <c r="B76" s="6" t="s">
        <v>282</v>
      </c>
      <c r="C76" s="28"/>
      <c r="D76" s="28"/>
      <c r="E76" s="28"/>
    </row>
    <row r="77" spans="1:5" ht="15">
      <c r="A77" s="13" t="s">
        <v>672</v>
      </c>
      <c r="B77" s="6" t="s">
        <v>282</v>
      </c>
      <c r="C77" s="28"/>
      <c r="D77" s="28"/>
      <c r="E77" s="28"/>
    </row>
    <row r="78" spans="1:5" ht="15">
      <c r="A78" s="13" t="s">
        <v>673</v>
      </c>
      <c r="B78" s="6" t="s">
        <v>282</v>
      </c>
      <c r="C78" s="28"/>
      <c r="D78" s="28"/>
      <c r="E78" s="28"/>
    </row>
    <row r="79" spans="1:5" ht="15">
      <c r="A79" s="13" t="s">
        <v>674</v>
      </c>
      <c r="B79" s="6" t="s">
        <v>282</v>
      </c>
      <c r="C79" s="28"/>
      <c r="D79" s="28"/>
      <c r="E79" s="28"/>
    </row>
    <row r="80" spans="1:5" ht="15">
      <c r="A80" s="13" t="s">
        <v>675</v>
      </c>
      <c r="B80" s="6" t="s">
        <v>282</v>
      </c>
      <c r="C80" s="28"/>
      <c r="D80" s="28"/>
      <c r="E80" s="28"/>
    </row>
    <row r="81" spans="1:5" ht="15">
      <c r="A81" s="13" t="s">
        <v>676</v>
      </c>
      <c r="B81" s="6" t="s">
        <v>282</v>
      </c>
      <c r="C81" s="28"/>
      <c r="D81" s="28"/>
      <c r="E81" s="28"/>
    </row>
    <row r="82" spans="1:5" ht="25.5">
      <c r="A82" s="11" t="s">
        <v>505</v>
      </c>
      <c r="B82" s="8" t="s">
        <v>282</v>
      </c>
      <c r="C82" s="28">
        <f>SUM(C72:C81)</f>
        <v>0</v>
      </c>
      <c r="D82" s="28">
        <f>SUM(D72:D81)</f>
        <v>0</v>
      </c>
      <c r="E82" s="28">
        <f>SUM(E72:E81)</f>
        <v>0</v>
      </c>
    </row>
    <row r="83" spans="1:5" ht="15">
      <c r="A83" s="13" t="s">
        <v>667</v>
      </c>
      <c r="B83" s="6" t="s">
        <v>283</v>
      </c>
      <c r="C83" s="28"/>
      <c r="D83" s="28"/>
      <c r="E83" s="28"/>
    </row>
    <row r="84" spans="1:5" ht="15">
      <c r="A84" s="13" t="s">
        <v>668</v>
      </c>
      <c r="B84" s="6" t="s">
        <v>283</v>
      </c>
      <c r="C84" s="28"/>
      <c r="D84" s="28"/>
      <c r="E84" s="28"/>
    </row>
    <row r="85" spans="1:5" ht="30">
      <c r="A85" s="13" t="s">
        <v>669</v>
      </c>
      <c r="B85" s="6" t="s">
        <v>283</v>
      </c>
      <c r="C85" s="28"/>
      <c r="D85" s="28"/>
      <c r="E85" s="28"/>
    </row>
    <row r="86" spans="1:5" ht="15">
      <c r="A86" s="13" t="s">
        <v>670</v>
      </c>
      <c r="B86" s="6" t="s">
        <v>283</v>
      </c>
      <c r="C86" s="28"/>
      <c r="D86" s="28"/>
      <c r="E86" s="28"/>
    </row>
    <row r="87" spans="1:5" ht="15">
      <c r="A87" s="13" t="s">
        <v>671</v>
      </c>
      <c r="B87" s="6" t="s">
        <v>283</v>
      </c>
      <c r="C87" s="28"/>
      <c r="D87" s="28"/>
      <c r="E87" s="28"/>
    </row>
    <row r="88" spans="1:5" ht="15">
      <c r="A88" s="13" t="s">
        <v>672</v>
      </c>
      <c r="B88" s="6" t="s">
        <v>283</v>
      </c>
      <c r="C88" s="28"/>
      <c r="D88" s="28"/>
      <c r="E88" s="28"/>
    </row>
    <row r="89" spans="1:5" ht="15">
      <c r="A89" s="13" t="s">
        <v>673</v>
      </c>
      <c r="B89" s="6" t="s">
        <v>283</v>
      </c>
      <c r="C89" s="28"/>
      <c r="D89" s="28"/>
      <c r="E89" s="28"/>
    </row>
    <row r="90" spans="1:5" ht="15">
      <c r="A90" s="13" t="s">
        <v>674</v>
      </c>
      <c r="B90" s="6" t="s">
        <v>283</v>
      </c>
      <c r="C90" s="28"/>
      <c r="D90" s="28"/>
      <c r="E90" s="28"/>
    </row>
    <row r="91" spans="1:5" ht="15">
      <c r="A91" s="13" t="s">
        <v>675</v>
      </c>
      <c r="B91" s="6" t="s">
        <v>283</v>
      </c>
      <c r="C91" s="28"/>
      <c r="D91" s="28"/>
      <c r="E91" s="28"/>
    </row>
    <row r="92" spans="1:5" ht="15">
      <c r="A92" s="13" t="s">
        <v>676</v>
      </c>
      <c r="B92" s="6" t="s">
        <v>283</v>
      </c>
      <c r="C92" s="28"/>
      <c r="D92" s="28"/>
      <c r="E92" s="28"/>
    </row>
    <row r="93" spans="1:5" ht="15">
      <c r="A93" s="11" t="s">
        <v>504</v>
      </c>
      <c r="B93" s="8" t="s">
        <v>283</v>
      </c>
      <c r="C93" s="28">
        <f>SUM(C83:C92)</f>
        <v>0</v>
      </c>
      <c r="D93" s="28">
        <v>828</v>
      </c>
      <c r="E93" s="28">
        <v>828</v>
      </c>
    </row>
    <row r="94" spans="1:5" ht="15">
      <c r="A94" s="13" t="s">
        <v>677</v>
      </c>
      <c r="B94" s="5" t="s">
        <v>285</v>
      </c>
      <c r="C94" s="28"/>
      <c r="D94" s="28"/>
      <c r="E94" s="28"/>
    </row>
    <row r="95" spans="1:5" ht="15">
      <c r="A95" s="13" t="s">
        <v>678</v>
      </c>
      <c r="B95" s="6" t="s">
        <v>285</v>
      </c>
      <c r="C95" s="28"/>
      <c r="D95" s="28"/>
      <c r="E95" s="28"/>
    </row>
    <row r="96" spans="1:5" ht="15">
      <c r="A96" s="13" t="s">
        <v>679</v>
      </c>
      <c r="B96" s="5" t="s">
        <v>285</v>
      </c>
      <c r="C96" s="28"/>
      <c r="D96" s="28"/>
      <c r="E96" s="28"/>
    </row>
    <row r="97" spans="1:5" ht="15">
      <c r="A97" s="5" t="s">
        <v>680</v>
      </c>
      <c r="B97" s="6" t="s">
        <v>285</v>
      </c>
      <c r="C97" s="28"/>
      <c r="D97" s="28"/>
      <c r="E97" s="28"/>
    </row>
    <row r="98" spans="1:5" ht="15">
      <c r="A98" s="5" t="s">
        <v>681</v>
      </c>
      <c r="B98" s="5" t="s">
        <v>285</v>
      </c>
      <c r="C98" s="28"/>
      <c r="D98" s="28"/>
      <c r="E98" s="28"/>
    </row>
    <row r="99" spans="1:5" ht="15">
      <c r="A99" s="5" t="s">
        <v>682</v>
      </c>
      <c r="B99" s="6" t="s">
        <v>285</v>
      </c>
      <c r="C99" s="28"/>
      <c r="D99" s="28"/>
      <c r="E99" s="28"/>
    </row>
    <row r="100" spans="1:5" ht="15">
      <c r="A100" s="13" t="s">
        <v>683</v>
      </c>
      <c r="B100" s="5" t="s">
        <v>285</v>
      </c>
      <c r="C100" s="28"/>
      <c r="D100" s="28"/>
      <c r="E100" s="28"/>
    </row>
    <row r="101" spans="1:5" ht="15">
      <c r="A101" s="13" t="s">
        <v>687</v>
      </c>
      <c r="B101" s="6" t="s">
        <v>285</v>
      </c>
      <c r="C101" s="28"/>
      <c r="D101" s="28"/>
      <c r="E101" s="28"/>
    </row>
    <row r="102" spans="1:5" ht="15">
      <c r="A102" s="13" t="s">
        <v>685</v>
      </c>
      <c r="B102" s="5" t="s">
        <v>285</v>
      </c>
      <c r="C102" s="28"/>
      <c r="D102" s="28"/>
      <c r="E102" s="28"/>
    </row>
    <row r="103" spans="1:5" ht="15">
      <c r="A103" s="13" t="s">
        <v>686</v>
      </c>
      <c r="B103" s="6" t="s">
        <v>285</v>
      </c>
      <c r="C103" s="28"/>
      <c r="D103" s="28"/>
      <c r="E103" s="28"/>
    </row>
    <row r="104" spans="1:5" ht="25.5">
      <c r="A104" s="11" t="s">
        <v>503</v>
      </c>
      <c r="B104" s="8" t="s">
        <v>285</v>
      </c>
      <c r="C104" s="28">
        <f>SUM(C94:C103)</f>
        <v>0</v>
      </c>
      <c r="D104" s="28">
        <f>SUM(D94:D103)</f>
        <v>0</v>
      </c>
      <c r="E104" s="28">
        <f>SUM(E94:E103)</f>
        <v>0</v>
      </c>
    </row>
    <row r="105" spans="1:5" ht="15">
      <c r="A105" s="13" t="s">
        <v>677</v>
      </c>
      <c r="B105" s="5" t="s">
        <v>288</v>
      </c>
      <c r="C105" s="28"/>
      <c r="D105" s="28"/>
      <c r="E105" s="28">
        <v>335</v>
      </c>
    </row>
    <row r="106" spans="1:5" ht="15">
      <c r="A106" s="13" t="s">
        <v>678</v>
      </c>
      <c r="B106" s="5" t="s">
        <v>288</v>
      </c>
      <c r="C106" s="28"/>
      <c r="D106" s="28"/>
      <c r="E106" s="28">
        <v>12271</v>
      </c>
    </row>
    <row r="107" spans="1:5" ht="15">
      <c r="A107" s="13" t="s">
        <v>679</v>
      </c>
      <c r="B107" s="5" t="s">
        <v>288</v>
      </c>
      <c r="C107" s="28"/>
      <c r="D107" s="28"/>
      <c r="E107" s="28">
        <v>1800</v>
      </c>
    </row>
    <row r="108" spans="1:5" ht="15">
      <c r="A108" s="5" t="s">
        <v>680</v>
      </c>
      <c r="B108" s="5" t="s">
        <v>288</v>
      </c>
      <c r="C108" s="28"/>
      <c r="D108" s="28"/>
      <c r="E108" s="28"/>
    </row>
    <row r="109" spans="1:5" ht="15">
      <c r="A109" s="5" t="s">
        <v>681</v>
      </c>
      <c r="B109" s="5" t="s">
        <v>288</v>
      </c>
      <c r="C109" s="28"/>
      <c r="D109" s="28"/>
      <c r="E109" s="28"/>
    </row>
    <row r="110" spans="1:5" ht="15">
      <c r="A110" s="5" t="s">
        <v>682</v>
      </c>
      <c r="B110" s="5" t="s">
        <v>288</v>
      </c>
      <c r="C110" s="28"/>
      <c r="D110" s="28"/>
      <c r="E110" s="28"/>
    </row>
    <row r="111" spans="1:5" ht="15">
      <c r="A111" s="13" t="s">
        <v>683</v>
      </c>
      <c r="B111" s="5" t="s">
        <v>288</v>
      </c>
      <c r="C111" s="28"/>
      <c r="D111" s="28"/>
      <c r="E111" s="28"/>
    </row>
    <row r="112" spans="1:5" ht="15">
      <c r="A112" s="13" t="s">
        <v>687</v>
      </c>
      <c r="B112" s="5" t="s">
        <v>288</v>
      </c>
      <c r="C112" s="28"/>
      <c r="D112" s="28"/>
      <c r="E112" s="28"/>
    </row>
    <row r="113" spans="1:5" ht="15">
      <c r="A113" s="13" t="s">
        <v>685</v>
      </c>
      <c r="B113" s="5" t="s">
        <v>288</v>
      </c>
      <c r="C113" s="28"/>
      <c r="D113" s="28"/>
      <c r="E113" s="28"/>
    </row>
    <row r="114" spans="1:5" ht="15">
      <c r="A114" s="13" t="s">
        <v>686</v>
      </c>
      <c r="B114" s="5" t="s">
        <v>288</v>
      </c>
      <c r="C114" s="28"/>
      <c r="D114" s="28"/>
      <c r="E114" s="28"/>
    </row>
    <row r="115" spans="1:5" ht="15">
      <c r="A115" s="15" t="s">
        <v>542</v>
      </c>
      <c r="B115" s="8" t="s">
        <v>288</v>
      </c>
      <c r="C115" s="28">
        <f>SUM(C105:C114)</f>
        <v>0</v>
      </c>
      <c r="D115" s="28">
        <v>14906</v>
      </c>
      <c r="E115" s="28">
        <v>14906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E115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76.57421875" style="0" customWidth="1"/>
    <col min="3" max="3" width="13.00390625" style="0" customWidth="1"/>
    <col min="4" max="4" width="12.7109375" style="0" customWidth="1"/>
    <col min="5" max="5" width="12.28125" style="0" customWidth="1"/>
  </cols>
  <sheetData>
    <row r="1" spans="1:5" ht="27" customHeight="1">
      <c r="A1" s="177" t="s">
        <v>24</v>
      </c>
      <c r="B1" s="192"/>
      <c r="C1" s="192"/>
      <c r="D1" s="180"/>
      <c r="E1" s="180"/>
    </row>
    <row r="2" spans="1:3" ht="25.5" customHeight="1">
      <c r="A2" s="181" t="s">
        <v>9</v>
      </c>
      <c r="B2" s="178"/>
      <c r="C2" s="178"/>
    </row>
    <row r="3" spans="1:4" ht="15.75" customHeight="1">
      <c r="A3" s="60"/>
      <c r="B3" s="61"/>
      <c r="C3" s="61"/>
      <c r="D3" t="s">
        <v>806</v>
      </c>
    </row>
    <row r="4" ht="21" customHeight="1">
      <c r="A4" s="4" t="s">
        <v>748</v>
      </c>
    </row>
    <row r="5" spans="1:5" ht="26.25">
      <c r="A5" s="40" t="s">
        <v>721</v>
      </c>
      <c r="B5" s="3" t="s">
        <v>154</v>
      </c>
      <c r="C5" s="66" t="s">
        <v>759</v>
      </c>
      <c r="D5" s="81" t="s">
        <v>22</v>
      </c>
      <c r="E5" s="66" t="s">
        <v>23</v>
      </c>
    </row>
    <row r="6" spans="1:5" ht="15">
      <c r="A6" s="13" t="s">
        <v>688</v>
      </c>
      <c r="B6" s="6" t="s">
        <v>350</v>
      </c>
      <c r="C6" s="28"/>
      <c r="D6" s="28"/>
      <c r="E6" s="28"/>
    </row>
    <row r="7" spans="1:5" ht="15">
      <c r="A7" s="13" t="s">
        <v>697</v>
      </c>
      <c r="B7" s="6" t="s">
        <v>350</v>
      </c>
      <c r="C7" s="28"/>
      <c r="D7" s="28"/>
      <c r="E7" s="28"/>
    </row>
    <row r="8" spans="1:5" ht="30">
      <c r="A8" s="13" t="s">
        <v>698</v>
      </c>
      <c r="B8" s="6" t="s">
        <v>350</v>
      </c>
      <c r="C8" s="28"/>
      <c r="D8" s="28"/>
      <c r="E8" s="28"/>
    </row>
    <row r="9" spans="1:5" ht="15">
      <c r="A9" s="13" t="s">
        <v>696</v>
      </c>
      <c r="B9" s="6" t="s">
        <v>350</v>
      </c>
      <c r="C9" s="28"/>
      <c r="D9" s="28"/>
      <c r="E9" s="28"/>
    </row>
    <row r="10" spans="1:5" ht="15">
      <c r="A10" s="13" t="s">
        <v>695</v>
      </c>
      <c r="B10" s="6" t="s">
        <v>350</v>
      </c>
      <c r="C10" s="28"/>
      <c r="D10" s="28"/>
      <c r="E10" s="28"/>
    </row>
    <row r="11" spans="1:5" ht="15">
      <c r="A11" s="13" t="s">
        <v>694</v>
      </c>
      <c r="B11" s="6" t="s">
        <v>350</v>
      </c>
      <c r="C11" s="28"/>
      <c r="D11" s="28"/>
      <c r="E11" s="28"/>
    </row>
    <row r="12" spans="1:5" ht="15">
      <c r="A12" s="13" t="s">
        <v>689</v>
      </c>
      <c r="B12" s="6" t="s">
        <v>350</v>
      </c>
      <c r="C12" s="28"/>
      <c r="D12" s="28"/>
      <c r="E12" s="28"/>
    </row>
    <row r="13" spans="1:5" ht="15">
      <c r="A13" s="13" t="s">
        <v>690</v>
      </c>
      <c r="B13" s="6" t="s">
        <v>350</v>
      </c>
      <c r="C13" s="28"/>
      <c r="D13" s="28"/>
      <c r="E13" s="28"/>
    </row>
    <row r="14" spans="1:5" ht="15">
      <c r="A14" s="13" t="s">
        <v>691</v>
      </c>
      <c r="B14" s="6" t="s">
        <v>350</v>
      </c>
      <c r="C14" s="28"/>
      <c r="D14" s="28"/>
      <c r="E14" s="28"/>
    </row>
    <row r="15" spans="1:5" ht="15">
      <c r="A15" s="13" t="s">
        <v>692</v>
      </c>
      <c r="B15" s="6" t="s">
        <v>350</v>
      </c>
      <c r="C15" s="28"/>
      <c r="D15" s="28"/>
      <c r="E15" s="28"/>
    </row>
    <row r="16" spans="1:5" ht="25.5">
      <c r="A16" s="7" t="s">
        <v>552</v>
      </c>
      <c r="B16" s="8" t="s">
        <v>350</v>
      </c>
      <c r="C16" s="28">
        <f>SUM(C6:C15)</f>
        <v>0</v>
      </c>
      <c r="D16" s="28">
        <f>SUM(D6:D15)</f>
        <v>0</v>
      </c>
      <c r="E16" s="28">
        <f>SUM(E6:E15)</f>
        <v>0</v>
      </c>
    </row>
    <row r="17" spans="1:5" ht="15">
      <c r="A17" s="13" t="s">
        <v>688</v>
      </c>
      <c r="B17" s="6" t="s">
        <v>351</v>
      </c>
      <c r="C17" s="28"/>
      <c r="D17" s="28"/>
      <c r="E17" s="28"/>
    </row>
    <row r="18" spans="1:5" ht="15">
      <c r="A18" s="13" t="s">
        <v>697</v>
      </c>
      <c r="B18" s="6" t="s">
        <v>351</v>
      </c>
      <c r="C18" s="28"/>
      <c r="D18" s="28"/>
      <c r="E18" s="28"/>
    </row>
    <row r="19" spans="1:5" ht="30">
      <c r="A19" s="13" t="s">
        <v>698</v>
      </c>
      <c r="B19" s="6" t="s">
        <v>351</v>
      </c>
      <c r="C19" s="28"/>
      <c r="D19" s="28"/>
      <c r="E19" s="28"/>
    </row>
    <row r="20" spans="1:5" ht="15">
      <c r="A20" s="13" t="s">
        <v>696</v>
      </c>
      <c r="B20" s="6" t="s">
        <v>351</v>
      </c>
      <c r="C20" s="28"/>
      <c r="D20" s="28"/>
      <c r="E20" s="28"/>
    </row>
    <row r="21" spans="1:5" ht="15">
      <c r="A21" s="13" t="s">
        <v>695</v>
      </c>
      <c r="B21" s="6" t="s">
        <v>351</v>
      </c>
      <c r="C21" s="28"/>
      <c r="D21" s="28"/>
      <c r="E21" s="28"/>
    </row>
    <row r="22" spans="1:5" ht="15">
      <c r="A22" s="13" t="s">
        <v>694</v>
      </c>
      <c r="B22" s="6" t="s">
        <v>351</v>
      </c>
      <c r="C22" s="28"/>
      <c r="D22" s="28"/>
      <c r="E22" s="28"/>
    </row>
    <row r="23" spans="1:5" ht="15">
      <c r="A23" s="13" t="s">
        <v>689</v>
      </c>
      <c r="B23" s="6" t="s">
        <v>351</v>
      </c>
      <c r="C23" s="28"/>
      <c r="D23" s="28"/>
      <c r="E23" s="28"/>
    </row>
    <row r="24" spans="1:5" ht="15">
      <c r="A24" s="13" t="s">
        <v>690</v>
      </c>
      <c r="B24" s="6" t="s">
        <v>351</v>
      </c>
      <c r="C24" s="28"/>
      <c r="D24" s="28"/>
      <c r="E24" s="28"/>
    </row>
    <row r="25" spans="1:5" ht="15">
      <c r="A25" s="13" t="s">
        <v>691</v>
      </c>
      <c r="B25" s="6" t="s">
        <v>351</v>
      </c>
      <c r="C25" s="28"/>
      <c r="D25" s="28"/>
      <c r="E25" s="28"/>
    </row>
    <row r="26" spans="1:5" ht="15">
      <c r="A26" s="13" t="s">
        <v>692</v>
      </c>
      <c r="B26" s="6" t="s">
        <v>351</v>
      </c>
      <c r="C26" s="28"/>
      <c r="D26" s="28"/>
      <c r="E26" s="28"/>
    </row>
    <row r="27" spans="1:5" ht="25.5">
      <c r="A27" s="7" t="s">
        <v>609</v>
      </c>
      <c r="B27" s="8" t="s">
        <v>351</v>
      </c>
      <c r="C27" s="28">
        <f>SUM(C17:C26)</f>
        <v>0</v>
      </c>
      <c r="D27" s="28">
        <f>SUM(D17:D26)</f>
        <v>0</v>
      </c>
      <c r="E27" s="28">
        <f>SUM(E17:E26)</f>
        <v>0</v>
      </c>
    </row>
    <row r="28" spans="1:5" ht="15">
      <c r="A28" s="13" t="s">
        <v>688</v>
      </c>
      <c r="B28" s="6" t="s">
        <v>352</v>
      </c>
      <c r="C28" s="28"/>
      <c r="D28" s="28"/>
      <c r="E28" s="28">
        <v>1681</v>
      </c>
    </row>
    <row r="29" spans="1:5" ht="15">
      <c r="A29" s="13" t="s">
        <v>697</v>
      </c>
      <c r="B29" s="6" t="s">
        <v>352</v>
      </c>
      <c r="C29" s="28"/>
      <c r="D29" s="28"/>
      <c r="E29" s="28"/>
    </row>
    <row r="30" spans="1:5" ht="30">
      <c r="A30" s="13" t="s">
        <v>698</v>
      </c>
      <c r="B30" s="6" t="s">
        <v>352</v>
      </c>
      <c r="C30" s="28"/>
      <c r="D30" s="28"/>
      <c r="E30" s="28"/>
    </row>
    <row r="31" spans="1:5" ht="15">
      <c r="A31" s="13" t="s">
        <v>696</v>
      </c>
      <c r="B31" s="6" t="s">
        <v>352</v>
      </c>
      <c r="C31" s="28"/>
      <c r="D31" s="28"/>
      <c r="E31" s="28"/>
    </row>
    <row r="32" spans="1:5" ht="15">
      <c r="A32" s="13" t="s">
        <v>695</v>
      </c>
      <c r="B32" s="6" t="s">
        <v>352</v>
      </c>
      <c r="C32" s="28"/>
      <c r="D32" s="28"/>
      <c r="E32" s="28">
        <v>9426</v>
      </c>
    </row>
    <row r="33" spans="1:5" ht="15">
      <c r="A33" s="13" t="s">
        <v>694</v>
      </c>
      <c r="B33" s="6" t="s">
        <v>352</v>
      </c>
      <c r="C33" s="28"/>
      <c r="D33" s="28"/>
      <c r="E33" s="28">
        <v>16344</v>
      </c>
    </row>
    <row r="34" spans="1:5" ht="15">
      <c r="A34" s="13" t="s">
        <v>689</v>
      </c>
      <c r="B34" s="6" t="s">
        <v>352</v>
      </c>
      <c r="C34" s="28"/>
      <c r="D34" s="28"/>
      <c r="E34" s="28">
        <v>2800</v>
      </c>
    </row>
    <row r="35" spans="1:5" ht="15">
      <c r="A35" s="13" t="s">
        <v>690</v>
      </c>
      <c r="B35" s="6" t="s">
        <v>352</v>
      </c>
      <c r="C35" s="28"/>
      <c r="D35" s="28"/>
      <c r="E35" s="28"/>
    </row>
    <row r="36" spans="1:5" ht="15">
      <c r="A36" s="13" t="s">
        <v>691</v>
      </c>
      <c r="B36" s="6" t="s">
        <v>352</v>
      </c>
      <c r="C36" s="28"/>
      <c r="D36" s="28"/>
      <c r="E36" s="28"/>
    </row>
    <row r="37" spans="1:5" ht="15">
      <c r="A37" s="13" t="s">
        <v>692</v>
      </c>
      <c r="B37" s="6" t="s">
        <v>352</v>
      </c>
      <c r="C37" s="28"/>
      <c r="D37" s="28"/>
      <c r="E37" s="28"/>
    </row>
    <row r="38" spans="1:5" ht="15">
      <c r="A38" s="7" t="s">
        <v>608</v>
      </c>
      <c r="B38" s="8" t="s">
        <v>352</v>
      </c>
      <c r="C38" s="28">
        <v>8900</v>
      </c>
      <c r="D38" s="28">
        <v>30251</v>
      </c>
      <c r="E38" s="28">
        <v>30251</v>
      </c>
    </row>
    <row r="39" spans="1:5" ht="15">
      <c r="A39" s="13" t="s">
        <v>688</v>
      </c>
      <c r="B39" s="6" t="s">
        <v>358</v>
      </c>
      <c r="C39" s="28"/>
      <c r="D39" s="28"/>
      <c r="E39" s="28"/>
    </row>
    <row r="40" spans="1:5" ht="15">
      <c r="A40" s="13" t="s">
        <v>697</v>
      </c>
      <c r="B40" s="6" t="s">
        <v>358</v>
      </c>
      <c r="C40" s="28"/>
      <c r="D40" s="28"/>
      <c r="E40" s="28"/>
    </row>
    <row r="41" spans="1:5" ht="30">
      <c r="A41" s="13" t="s">
        <v>698</v>
      </c>
      <c r="B41" s="6" t="s">
        <v>358</v>
      </c>
      <c r="C41" s="28"/>
      <c r="D41" s="28"/>
      <c r="E41" s="28"/>
    </row>
    <row r="42" spans="1:5" ht="15">
      <c r="A42" s="13" t="s">
        <v>696</v>
      </c>
      <c r="B42" s="6" t="s">
        <v>358</v>
      </c>
      <c r="C42" s="28"/>
      <c r="D42" s="28"/>
      <c r="E42" s="28"/>
    </row>
    <row r="43" spans="1:5" ht="15">
      <c r="A43" s="13" t="s">
        <v>695</v>
      </c>
      <c r="B43" s="6" t="s">
        <v>358</v>
      </c>
      <c r="C43" s="28"/>
      <c r="D43" s="28"/>
      <c r="E43" s="28"/>
    </row>
    <row r="44" spans="1:5" ht="15">
      <c r="A44" s="13" t="s">
        <v>694</v>
      </c>
      <c r="B44" s="6" t="s">
        <v>358</v>
      </c>
      <c r="C44" s="28"/>
      <c r="D44" s="28"/>
      <c r="E44" s="28"/>
    </row>
    <row r="45" spans="1:5" ht="15">
      <c r="A45" s="13" t="s">
        <v>689</v>
      </c>
      <c r="B45" s="6" t="s">
        <v>358</v>
      </c>
      <c r="C45" s="28"/>
      <c r="D45" s="28"/>
      <c r="E45" s="28"/>
    </row>
    <row r="46" spans="1:5" ht="15">
      <c r="A46" s="13" t="s">
        <v>690</v>
      </c>
      <c r="B46" s="6" t="s">
        <v>358</v>
      </c>
      <c r="C46" s="28"/>
      <c r="D46" s="28"/>
      <c r="E46" s="28"/>
    </row>
    <row r="47" spans="1:5" ht="15">
      <c r="A47" s="13" t="s">
        <v>691</v>
      </c>
      <c r="B47" s="6" t="s">
        <v>358</v>
      </c>
      <c r="C47" s="28"/>
      <c r="D47" s="28"/>
      <c r="E47" s="28"/>
    </row>
    <row r="48" spans="1:5" ht="15">
      <c r="A48" s="13" t="s">
        <v>692</v>
      </c>
      <c r="B48" s="6" t="s">
        <v>358</v>
      </c>
      <c r="C48" s="28"/>
      <c r="D48" s="28"/>
      <c r="E48" s="28"/>
    </row>
    <row r="49" spans="1:5" ht="25.5">
      <c r="A49" s="7" t="s">
        <v>607</v>
      </c>
      <c r="B49" s="8" t="s">
        <v>358</v>
      </c>
      <c r="C49" s="28">
        <f>SUM(C39:C48)</f>
        <v>0</v>
      </c>
      <c r="D49" s="28">
        <f>SUM(D39:D48)</f>
        <v>0</v>
      </c>
      <c r="E49" s="28">
        <f>SUM(E39:E48)</f>
        <v>0</v>
      </c>
    </row>
    <row r="50" spans="1:5" ht="15">
      <c r="A50" s="13" t="s">
        <v>693</v>
      </c>
      <c r="B50" s="6" t="s">
        <v>359</v>
      </c>
      <c r="C50" s="28"/>
      <c r="D50" s="28"/>
      <c r="E50" s="28"/>
    </row>
    <row r="51" spans="1:5" ht="15">
      <c r="A51" s="13" t="s">
        <v>697</v>
      </c>
      <c r="B51" s="6" t="s">
        <v>359</v>
      </c>
      <c r="C51" s="28"/>
      <c r="D51" s="28"/>
      <c r="E51" s="28"/>
    </row>
    <row r="52" spans="1:5" ht="30">
      <c r="A52" s="13" t="s">
        <v>698</v>
      </c>
      <c r="B52" s="6" t="s">
        <v>359</v>
      </c>
      <c r="C52" s="28"/>
      <c r="D52" s="28"/>
      <c r="E52" s="28"/>
    </row>
    <row r="53" spans="1:5" ht="15">
      <c r="A53" s="13" t="s">
        <v>696</v>
      </c>
      <c r="B53" s="6" t="s">
        <v>359</v>
      </c>
      <c r="C53" s="28"/>
      <c r="D53" s="28"/>
      <c r="E53" s="28"/>
    </row>
    <row r="54" spans="1:5" ht="15">
      <c r="A54" s="13" t="s">
        <v>695</v>
      </c>
      <c r="B54" s="6" t="s">
        <v>359</v>
      </c>
      <c r="C54" s="28"/>
      <c r="D54" s="28"/>
      <c r="E54" s="28"/>
    </row>
    <row r="55" spans="1:5" ht="15">
      <c r="A55" s="13" t="s">
        <v>694</v>
      </c>
      <c r="B55" s="6" t="s">
        <v>359</v>
      </c>
      <c r="C55" s="28"/>
      <c r="D55" s="28"/>
      <c r="E55" s="28"/>
    </row>
    <row r="56" spans="1:5" ht="15">
      <c r="A56" s="13" t="s">
        <v>689</v>
      </c>
      <c r="B56" s="6" t="s">
        <v>359</v>
      </c>
      <c r="C56" s="28"/>
      <c r="D56" s="28"/>
      <c r="E56" s="28"/>
    </row>
    <row r="57" spans="1:5" ht="15">
      <c r="A57" s="13" t="s">
        <v>690</v>
      </c>
      <c r="B57" s="6" t="s">
        <v>359</v>
      </c>
      <c r="C57" s="28"/>
      <c r="D57" s="28"/>
      <c r="E57" s="28"/>
    </row>
    <row r="58" spans="1:5" ht="15">
      <c r="A58" s="13" t="s">
        <v>691</v>
      </c>
      <c r="B58" s="6" t="s">
        <v>359</v>
      </c>
      <c r="C58" s="28"/>
      <c r="D58" s="28"/>
      <c r="E58" s="28"/>
    </row>
    <row r="59" spans="1:5" ht="15">
      <c r="A59" s="13" t="s">
        <v>692</v>
      </c>
      <c r="B59" s="6" t="s">
        <v>359</v>
      </c>
      <c r="C59" s="28"/>
      <c r="D59" s="28"/>
      <c r="E59" s="28"/>
    </row>
    <row r="60" spans="1:5" ht="25.5">
      <c r="A60" s="7" t="s">
        <v>610</v>
      </c>
      <c r="B60" s="8" t="s">
        <v>359</v>
      </c>
      <c r="C60" s="28">
        <f>SUM(C50:C59)</f>
        <v>0</v>
      </c>
      <c r="D60" s="28">
        <f>SUM(D50:D59)</f>
        <v>0</v>
      </c>
      <c r="E60" s="28">
        <f>SUM(E50:E59)</f>
        <v>0</v>
      </c>
    </row>
    <row r="61" spans="1:5" ht="15">
      <c r="A61" s="13" t="s">
        <v>688</v>
      </c>
      <c r="B61" s="6" t="s">
        <v>360</v>
      </c>
      <c r="C61" s="28">
        <v>18765</v>
      </c>
      <c r="D61" s="28"/>
      <c r="E61" s="28"/>
    </row>
    <row r="62" spans="1:5" ht="15">
      <c r="A62" s="13" t="s">
        <v>697</v>
      </c>
      <c r="B62" s="6" t="s">
        <v>360</v>
      </c>
      <c r="C62" s="28"/>
      <c r="D62" s="28"/>
      <c r="E62" s="28"/>
    </row>
    <row r="63" spans="1:5" ht="30">
      <c r="A63" s="13" t="s">
        <v>698</v>
      </c>
      <c r="B63" s="6" t="s">
        <v>360</v>
      </c>
      <c r="C63" s="28"/>
      <c r="D63" s="28"/>
      <c r="E63" s="28"/>
    </row>
    <row r="64" spans="1:5" ht="15">
      <c r="A64" s="13" t="s">
        <v>696</v>
      </c>
      <c r="B64" s="6" t="s">
        <v>360</v>
      </c>
      <c r="C64" s="28"/>
      <c r="D64" s="28"/>
      <c r="E64" s="28"/>
    </row>
    <row r="65" spans="1:5" ht="15">
      <c r="A65" s="13" t="s">
        <v>695</v>
      </c>
      <c r="B65" s="6" t="s">
        <v>360</v>
      </c>
      <c r="C65" s="28"/>
      <c r="D65" s="28"/>
      <c r="E65" s="28"/>
    </row>
    <row r="66" spans="1:5" ht="15">
      <c r="A66" s="13" t="s">
        <v>694</v>
      </c>
      <c r="B66" s="6" t="s">
        <v>360</v>
      </c>
      <c r="C66" s="28"/>
      <c r="D66" s="28"/>
      <c r="E66" s="28"/>
    </row>
    <row r="67" spans="1:5" ht="15">
      <c r="A67" s="13" t="s">
        <v>689</v>
      </c>
      <c r="B67" s="6" t="s">
        <v>360</v>
      </c>
      <c r="C67" s="28"/>
      <c r="D67" s="28"/>
      <c r="E67" s="28"/>
    </row>
    <row r="68" spans="1:5" ht="15">
      <c r="A68" s="13" t="s">
        <v>690</v>
      </c>
      <c r="B68" s="6" t="s">
        <v>360</v>
      </c>
      <c r="C68" s="28"/>
      <c r="D68" s="28"/>
      <c r="E68" s="28"/>
    </row>
    <row r="69" spans="1:5" ht="15">
      <c r="A69" s="13" t="s">
        <v>691</v>
      </c>
      <c r="B69" s="6" t="s">
        <v>360</v>
      </c>
      <c r="C69" s="28"/>
      <c r="D69" s="28"/>
      <c r="E69" s="28"/>
    </row>
    <row r="70" spans="1:5" ht="15">
      <c r="A70" s="13" t="s">
        <v>692</v>
      </c>
      <c r="B70" s="6" t="s">
        <v>360</v>
      </c>
      <c r="C70" s="28"/>
      <c r="D70" s="28"/>
      <c r="E70" s="28"/>
    </row>
    <row r="71" spans="1:5" ht="25.5">
      <c r="A71" s="7" t="s">
        <v>557</v>
      </c>
      <c r="B71" s="8" t="s">
        <v>360</v>
      </c>
      <c r="C71" s="28">
        <f>SUM(C61:C70)</f>
        <v>18765</v>
      </c>
      <c r="D71" s="28">
        <f>SUM(D61:D70)</f>
        <v>0</v>
      </c>
      <c r="E71" s="28">
        <f>SUM(E61:E70)</f>
        <v>0</v>
      </c>
    </row>
    <row r="72" spans="1:5" ht="15">
      <c r="A72" s="13" t="s">
        <v>699</v>
      </c>
      <c r="B72" s="5" t="s">
        <v>410</v>
      </c>
      <c r="C72" s="28"/>
      <c r="D72" s="28"/>
      <c r="E72" s="28"/>
    </row>
    <row r="73" spans="1:5" ht="15">
      <c r="A73" s="13" t="s">
        <v>700</v>
      </c>
      <c r="B73" s="5" t="s">
        <v>410</v>
      </c>
      <c r="C73" s="28"/>
      <c r="D73" s="28"/>
      <c r="E73" s="28"/>
    </row>
    <row r="74" spans="1:5" ht="15">
      <c r="A74" s="13" t="s">
        <v>708</v>
      </c>
      <c r="B74" s="5" t="s">
        <v>410</v>
      </c>
      <c r="C74" s="28"/>
      <c r="D74" s="28"/>
      <c r="E74" s="28"/>
    </row>
    <row r="75" spans="1:5" ht="15">
      <c r="A75" s="5" t="s">
        <v>707</v>
      </c>
      <c r="B75" s="5" t="s">
        <v>410</v>
      </c>
      <c r="C75" s="28"/>
      <c r="D75" s="28"/>
      <c r="E75" s="28"/>
    </row>
    <row r="76" spans="1:5" ht="15">
      <c r="A76" s="5" t="s">
        <v>706</v>
      </c>
      <c r="B76" s="5" t="s">
        <v>410</v>
      </c>
      <c r="C76" s="28"/>
      <c r="D76" s="28"/>
      <c r="E76" s="28"/>
    </row>
    <row r="77" spans="1:5" ht="15">
      <c r="A77" s="5" t="s">
        <v>705</v>
      </c>
      <c r="B77" s="5" t="s">
        <v>410</v>
      </c>
      <c r="C77" s="28"/>
      <c r="D77" s="28"/>
      <c r="E77" s="28"/>
    </row>
    <row r="78" spans="1:5" ht="15">
      <c r="A78" s="13" t="s">
        <v>704</v>
      </c>
      <c r="B78" s="5" t="s">
        <v>410</v>
      </c>
      <c r="C78" s="28"/>
      <c r="D78" s="28"/>
      <c r="E78" s="28"/>
    </row>
    <row r="79" spans="1:5" ht="15">
      <c r="A79" s="13" t="s">
        <v>709</v>
      </c>
      <c r="B79" s="5" t="s">
        <v>410</v>
      </c>
      <c r="C79" s="28"/>
      <c r="D79" s="28"/>
      <c r="E79" s="28"/>
    </row>
    <row r="80" spans="1:5" ht="15">
      <c r="A80" s="13" t="s">
        <v>701</v>
      </c>
      <c r="B80" s="5" t="s">
        <v>410</v>
      </c>
      <c r="C80" s="28"/>
      <c r="D80" s="28"/>
      <c r="E80" s="28"/>
    </row>
    <row r="81" spans="1:5" ht="15">
      <c r="A81" s="13" t="s">
        <v>702</v>
      </c>
      <c r="B81" s="5" t="s">
        <v>410</v>
      </c>
      <c r="C81" s="28"/>
      <c r="D81" s="28"/>
      <c r="E81" s="28"/>
    </row>
    <row r="82" spans="1:5" ht="25.5">
      <c r="A82" s="7" t="s">
        <v>626</v>
      </c>
      <c r="B82" s="8" t="s">
        <v>410</v>
      </c>
      <c r="C82" s="28">
        <f>SUM(C72:C81)</f>
        <v>0</v>
      </c>
      <c r="D82" s="28">
        <f>SUM(D72:D81)</f>
        <v>0</v>
      </c>
      <c r="E82" s="28">
        <f>SUM(E72:E81)</f>
        <v>0</v>
      </c>
    </row>
    <row r="83" spans="1:5" ht="15">
      <c r="A83" s="13" t="s">
        <v>699</v>
      </c>
      <c r="B83" s="5" t="s">
        <v>411</v>
      </c>
      <c r="C83" s="28"/>
      <c r="D83" s="28"/>
      <c r="E83" s="28">
        <v>4292</v>
      </c>
    </row>
    <row r="84" spans="1:5" ht="15">
      <c r="A84" s="13" t="s">
        <v>700</v>
      </c>
      <c r="B84" s="5" t="s">
        <v>411</v>
      </c>
      <c r="C84" s="28"/>
      <c r="D84" s="28"/>
      <c r="E84" s="28"/>
    </row>
    <row r="85" spans="1:5" ht="15">
      <c r="A85" s="13" t="s">
        <v>708</v>
      </c>
      <c r="B85" s="5" t="s">
        <v>411</v>
      </c>
      <c r="C85" s="28"/>
      <c r="D85" s="28"/>
      <c r="E85" s="28">
        <v>542</v>
      </c>
    </row>
    <row r="86" spans="1:5" ht="15">
      <c r="A86" s="5" t="s">
        <v>707</v>
      </c>
      <c r="B86" s="5" t="s">
        <v>411</v>
      </c>
      <c r="C86" s="28"/>
      <c r="D86" s="28"/>
      <c r="E86" s="28">
        <v>12649</v>
      </c>
    </row>
    <row r="87" spans="1:5" ht="15">
      <c r="A87" s="5" t="s">
        <v>706</v>
      </c>
      <c r="B87" s="5" t="s">
        <v>411</v>
      </c>
      <c r="C87" s="28"/>
      <c r="D87" s="28"/>
      <c r="E87" s="28"/>
    </row>
    <row r="88" spans="1:5" ht="15">
      <c r="A88" s="5" t="s">
        <v>705</v>
      </c>
      <c r="B88" s="5" t="s">
        <v>411</v>
      </c>
      <c r="C88" s="28"/>
      <c r="D88" s="28"/>
      <c r="E88" s="28"/>
    </row>
    <row r="89" spans="1:5" ht="15">
      <c r="A89" s="13" t="s">
        <v>704</v>
      </c>
      <c r="B89" s="5" t="s">
        <v>411</v>
      </c>
      <c r="C89" s="28"/>
      <c r="D89" s="28"/>
      <c r="E89" s="28"/>
    </row>
    <row r="90" spans="1:5" ht="15">
      <c r="A90" s="13" t="s">
        <v>703</v>
      </c>
      <c r="B90" s="5" t="s">
        <v>411</v>
      </c>
      <c r="C90" s="28"/>
      <c r="D90" s="28"/>
      <c r="E90" s="28"/>
    </row>
    <row r="91" spans="1:5" ht="15">
      <c r="A91" s="13" t="s">
        <v>701</v>
      </c>
      <c r="B91" s="5" t="s">
        <v>411</v>
      </c>
      <c r="C91" s="28"/>
      <c r="D91" s="28"/>
      <c r="E91" s="28"/>
    </row>
    <row r="92" spans="1:5" ht="15">
      <c r="A92" s="13" t="s">
        <v>702</v>
      </c>
      <c r="B92" s="5" t="s">
        <v>411</v>
      </c>
      <c r="C92" s="28"/>
      <c r="D92" s="28"/>
      <c r="E92" s="28"/>
    </row>
    <row r="93" spans="1:5" ht="15">
      <c r="A93" s="15" t="s">
        <v>627</v>
      </c>
      <c r="B93" s="8" t="s">
        <v>411</v>
      </c>
      <c r="C93" s="28">
        <v>33705</v>
      </c>
      <c r="D93" s="28">
        <v>23492</v>
      </c>
      <c r="E93" s="28">
        <v>17483</v>
      </c>
    </row>
    <row r="94" spans="1:5" ht="15">
      <c r="A94" s="13" t="s">
        <v>699</v>
      </c>
      <c r="B94" s="5" t="s">
        <v>415</v>
      </c>
      <c r="C94" s="28"/>
      <c r="D94" s="28"/>
      <c r="E94" s="28"/>
    </row>
    <row r="95" spans="1:5" ht="15">
      <c r="A95" s="13" t="s">
        <v>700</v>
      </c>
      <c r="B95" s="5" t="s">
        <v>415</v>
      </c>
      <c r="C95" s="28"/>
      <c r="D95" s="28"/>
      <c r="E95" s="28"/>
    </row>
    <row r="96" spans="1:5" ht="15">
      <c r="A96" s="13" t="s">
        <v>708</v>
      </c>
      <c r="B96" s="5" t="s">
        <v>415</v>
      </c>
      <c r="C96" s="28"/>
      <c r="D96" s="28"/>
      <c r="E96" s="28"/>
    </row>
    <row r="97" spans="1:5" ht="15">
      <c r="A97" s="5" t="s">
        <v>707</v>
      </c>
      <c r="B97" s="5" t="s">
        <v>415</v>
      </c>
      <c r="C97" s="28"/>
      <c r="D97" s="28"/>
      <c r="E97" s="28"/>
    </row>
    <row r="98" spans="1:5" ht="15">
      <c r="A98" s="5" t="s">
        <v>706</v>
      </c>
      <c r="B98" s="5" t="s">
        <v>415</v>
      </c>
      <c r="C98" s="28"/>
      <c r="D98" s="28"/>
      <c r="E98" s="28"/>
    </row>
    <row r="99" spans="1:5" ht="15">
      <c r="A99" s="5" t="s">
        <v>705</v>
      </c>
      <c r="B99" s="5" t="s">
        <v>415</v>
      </c>
      <c r="C99" s="28"/>
      <c r="D99" s="28"/>
      <c r="E99" s="28"/>
    </row>
    <row r="100" spans="1:5" ht="15">
      <c r="A100" s="13" t="s">
        <v>704</v>
      </c>
      <c r="B100" s="5" t="s">
        <v>415</v>
      </c>
      <c r="C100" s="28"/>
      <c r="D100" s="28"/>
      <c r="E100" s="28"/>
    </row>
    <row r="101" spans="1:5" ht="15">
      <c r="A101" s="13" t="s">
        <v>709</v>
      </c>
      <c r="B101" s="5" t="s">
        <v>415</v>
      </c>
      <c r="C101" s="28"/>
      <c r="D101" s="28"/>
      <c r="E101" s="28"/>
    </row>
    <row r="102" spans="1:5" ht="15">
      <c r="A102" s="13" t="s">
        <v>701</v>
      </c>
      <c r="B102" s="5" t="s">
        <v>415</v>
      </c>
      <c r="C102" s="28"/>
      <c r="D102" s="28"/>
      <c r="E102" s="28"/>
    </row>
    <row r="103" spans="1:5" ht="15">
      <c r="A103" s="13" t="s">
        <v>702</v>
      </c>
      <c r="B103" s="5" t="s">
        <v>415</v>
      </c>
      <c r="C103" s="28"/>
      <c r="D103" s="28"/>
      <c r="E103" s="28"/>
    </row>
    <row r="104" spans="1:5" ht="25.5">
      <c r="A104" s="7" t="s">
        <v>628</v>
      </c>
      <c r="B104" s="8" t="s">
        <v>415</v>
      </c>
      <c r="C104" s="28">
        <f>SUM(C103)</f>
        <v>0</v>
      </c>
      <c r="D104" s="28">
        <f>SUM(D103)</f>
        <v>0</v>
      </c>
      <c r="E104" s="28">
        <f>SUM(E103)</f>
        <v>0</v>
      </c>
    </row>
    <row r="105" spans="1:5" ht="15">
      <c r="A105" s="13" t="s">
        <v>699</v>
      </c>
      <c r="B105" s="5" t="s">
        <v>416</v>
      </c>
      <c r="C105" s="28"/>
      <c r="D105" s="28"/>
      <c r="E105" s="28"/>
    </row>
    <row r="106" spans="1:5" ht="15">
      <c r="A106" s="13" t="s">
        <v>700</v>
      </c>
      <c r="B106" s="5" t="s">
        <v>416</v>
      </c>
      <c r="C106" s="28"/>
      <c r="D106" s="28"/>
      <c r="E106" s="28"/>
    </row>
    <row r="107" spans="1:5" ht="15">
      <c r="A107" s="13" t="s">
        <v>708</v>
      </c>
      <c r="B107" s="5" t="s">
        <v>416</v>
      </c>
      <c r="C107" s="28"/>
      <c r="D107" s="28"/>
      <c r="E107" s="28">
        <v>2178</v>
      </c>
    </row>
    <row r="108" spans="1:5" ht="15">
      <c r="A108" s="5" t="s">
        <v>707</v>
      </c>
      <c r="B108" s="5" t="s">
        <v>416</v>
      </c>
      <c r="C108" s="28"/>
      <c r="D108" s="28"/>
      <c r="E108" s="28"/>
    </row>
    <row r="109" spans="1:5" ht="15">
      <c r="A109" s="5" t="s">
        <v>706</v>
      </c>
      <c r="B109" s="5" t="s">
        <v>416</v>
      </c>
      <c r="C109" s="28"/>
      <c r="D109" s="28"/>
      <c r="E109" s="28"/>
    </row>
    <row r="110" spans="1:5" ht="15">
      <c r="A110" s="5" t="s">
        <v>705</v>
      </c>
      <c r="B110" s="5" t="s">
        <v>416</v>
      </c>
      <c r="C110" s="28"/>
      <c r="D110" s="28"/>
      <c r="E110" s="28"/>
    </row>
    <row r="111" spans="1:5" ht="15">
      <c r="A111" s="13" t="s">
        <v>704</v>
      </c>
      <c r="B111" s="5" t="s">
        <v>416</v>
      </c>
      <c r="C111" s="28"/>
      <c r="D111" s="28"/>
      <c r="E111" s="28"/>
    </row>
    <row r="112" spans="1:5" ht="15">
      <c r="A112" s="13" t="s">
        <v>703</v>
      </c>
      <c r="B112" s="5" t="s">
        <v>416</v>
      </c>
      <c r="C112" s="28"/>
      <c r="D112" s="28"/>
      <c r="E112" s="28">
        <v>256857</v>
      </c>
    </row>
    <row r="113" spans="1:5" ht="15">
      <c r="A113" s="13" t="s">
        <v>701</v>
      </c>
      <c r="B113" s="5" t="s">
        <v>416</v>
      </c>
      <c r="C113" s="28"/>
      <c r="D113" s="28"/>
      <c r="E113" s="28"/>
    </row>
    <row r="114" spans="1:5" ht="15">
      <c r="A114" s="13" t="s">
        <v>702</v>
      </c>
      <c r="B114" s="5" t="s">
        <v>416</v>
      </c>
      <c r="C114" s="28"/>
      <c r="D114" s="28"/>
      <c r="E114" s="28"/>
    </row>
    <row r="115" spans="1:5" ht="15">
      <c r="A115" s="15" t="s">
        <v>629</v>
      </c>
      <c r="B115" s="8" t="s">
        <v>416</v>
      </c>
      <c r="C115" s="28">
        <v>661898</v>
      </c>
      <c r="D115" s="28">
        <v>661898</v>
      </c>
      <c r="E115" s="28">
        <v>259035</v>
      </c>
    </row>
  </sheetData>
  <sheetProtection/>
  <mergeCells count="2">
    <mergeCell ref="A2:C2"/>
    <mergeCell ref="A1:E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E32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65.00390625" style="0" customWidth="1"/>
    <col min="3" max="3" width="13.28125" style="0" customWidth="1"/>
    <col min="4" max="4" width="11.7109375" style="0" customWidth="1"/>
    <col min="5" max="5" width="12.7109375" style="0" customWidth="1"/>
  </cols>
  <sheetData>
    <row r="1" spans="1:5" ht="24" customHeight="1">
      <c r="A1" s="177" t="s">
        <v>24</v>
      </c>
      <c r="B1" s="192"/>
      <c r="C1" s="192"/>
      <c r="D1" s="180"/>
      <c r="E1" s="180"/>
    </row>
    <row r="2" spans="1:5" ht="26.25" customHeight="1">
      <c r="A2" s="181" t="s">
        <v>6</v>
      </c>
      <c r="B2" s="178"/>
      <c r="C2" s="178"/>
      <c r="D2" s="180"/>
      <c r="E2" s="180"/>
    </row>
    <row r="3" ht="15">
      <c r="D3" t="s">
        <v>807</v>
      </c>
    </row>
    <row r="4" spans="1:5" ht="26.25">
      <c r="A4" s="40" t="s">
        <v>721</v>
      </c>
      <c r="B4" s="3" t="s">
        <v>154</v>
      </c>
      <c r="C4" s="66" t="s">
        <v>759</v>
      </c>
      <c r="D4" s="81" t="s">
        <v>22</v>
      </c>
      <c r="E4" s="66" t="s">
        <v>23</v>
      </c>
    </row>
    <row r="5" spans="1:5" ht="15">
      <c r="A5" s="5" t="s">
        <v>611</v>
      </c>
      <c r="B5" s="5" t="s">
        <v>367</v>
      </c>
      <c r="C5" s="28"/>
      <c r="D5" s="28"/>
      <c r="E5" s="28"/>
    </row>
    <row r="6" spans="1:5" ht="15">
      <c r="A6" s="5" t="s">
        <v>612</v>
      </c>
      <c r="B6" s="5" t="s">
        <v>367</v>
      </c>
      <c r="C6" s="28"/>
      <c r="D6" s="28"/>
      <c r="E6" s="28"/>
    </row>
    <row r="7" spans="1:5" ht="15">
      <c r="A7" s="5" t="s">
        <v>613</v>
      </c>
      <c r="B7" s="5" t="s">
        <v>367</v>
      </c>
      <c r="C7" s="28"/>
      <c r="D7" s="28"/>
      <c r="E7" s="28"/>
    </row>
    <row r="8" spans="1:5" ht="15">
      <c r="A8" s="5" t="s">
        <v>614</v>
      </c>
      <c r="B8" s="5" t="s">
        <v>367</v>
      </c>
      <c r="C8" s="28"/>
      <c r="D8" s="28"/>
      <c r="E8" s="28"/>
    </row>
    <row r="9" spans="1:5" ht="15">
      <c r="A9" s="7" t="s">
        <v>562</v>
      </c>
      <c r="B9" s="8" t="s">
        <v>367</v>
      </c>
      <c r="C9" s="28">
        <v>70000</v>
      </c>
      <c r="D9" s="28">
        <v>81652</v>
      </c>
      <c r="E9" s="28">
        <v>81651</v>
      </c>
    </row>
    <row r="10" spans="1:5" ht="15">
      <c r="A10" s="5" t="s">
        <v>563</v>
      </c>
      <c r="B10" s="6" t="s">
        <v>368</v>
      </c>
      <c r="C10" s="28">
        <v>53000</v>
      </c>
      <c r="D10" s="28">
        <v>69877</v>
      </c>
      <c r="E10" s="28">
        <v>69877</v>
      </c>
    </row>
    <row r="11" spans="1:5" ht="27">
      <c r="A11" s="46" t="s">
        <v>369</v>
      </c>
      <c r="B11" s="46" t="s">
        <v>368</v>
      </c>
      <c r="C11" s="175">
        <v>53000</v>
      </c>
      <c r="D11" s="175">
        <f>SUM(D10)</f>
        <v>69877</v>
      </c>
      <c r="E11" s="175">
        <f>SUM(E10)</f>
        <v>69877</v>
      </c>
    </row>
    <row r="12" spans="1:5" ht="27">
      <c r="A12" s="46" t="s">
        <v>370</v>
      </c>
      <c r="B12" s="46" t="s">
        <v>368</v>
      </c>
      <c r="C12" s="28"/>
      <c r="D12" s="28"/>
      <c r="E12" s="28"/>
    </row>
    <row r="13" spans="1:5" ht="15">
      <c r="A13" s="5" t="s">
        <v>565</v>
      </c>
      <c r="B13" s="6" t="s">
        <v>374</v>
      </c>
      <c r="C13" s="28">
        <v>18000</v>
      </c>
      <c r="D13" s="28">
        <v>20365</v>
      </c>
      <c r="E13" s="28">
        <v>20365</v>
      </c>
    </row>
    <row r="14" spans="1:5" ht="27">
      <c r="A14" s="46" t="s">
        <v>375</v>
      </c>
      <c r="B14" s="46" t="s">
        <v>374</v>
      </c>
      <c r="C14" s="175">
        <f>SUM(C13)</f>
        <v>18000</v>
      </c>
      <c r="D14" s="175">
        <f>SUM(D13)</f>
        <v>20365</v>
      </c>
      <c r="E14" s="175">
        <f>SUM(E13)</f>
        <v>20365</v>
      </c>
    </row>
    <row r="15" spans="1:5" ht="27">
      <c r="A15" s="46" t="s">
        <v>376</v>
      </c>
      <c r="B15" s="46" t="s">
        <v>374</v>
      </c>
      <c r="C15" s="28"/>
      <c r="D15" s="28"/>
      <c r="E15" s="28"/>
    </row>
    <row r="16" spans="1:5" ht="15">
      <c r="A16" s="46" t="s">
        <v>377</v>
      </c>
      <c r="B16" s="46" t="s">
        <v>374</v>
      </c>
      <c r="C16" s="28"/>
      <c r="D16" s="28"/>
      <c r="E16" s="28"/>
    </row>
    <row r="17" spans="1:5" ht="15">
      <c r="A17" s="46" t="s">
        <v>378</v>
      </c>
      <c r="B17" s="46" t="s">
        <v>374</v>
      </c>
      <c r="C17" s="28"/>
      <c r="D17" s="28"/>
      <c r="E17" s="28"/>
    </row>
    <row r="18" spans="1:5" ht="15">
      <c r="A18" s="5" t="s">
        <v>615</v>
      </c>
      <c r="B18" s="6" t="s">
        <v>379</v>
      </c>
      <c r="C18" s="28">
        <v>1000</v>
      </c>
      <c r="D18" s="28">
        <v>2645</v>
      </c>
      <c r="E18" s="28">
        <v>2645</v>
      </c>
    </row>
    <row r="19" spans="1:5" ht="15">
      <c r="A19" s="46" t="s">
        <v>380</v>
      </c>
      <c r="B19" s="46" t="s">
        <v>379</v>
      </c>
      <c r="C19" s="175">
        <f>SUM(C18)</f>
        <v>1000</v>
      </c>
      <c r="D19" s="175">
        <f>SUM(D18)</f>
        <v>2645</v>
      </c>
      <c r="E19" s="175">
        <f>SUM(E18)</f>
        <v>2645</v>
      </c>
    </row>
    <row r="20" spans="1:5" ht="15">
      <c r="A20" s="46" t="s">
        <v>381</v>
      </c>
      <c r="B20" s="46" t="s">
        <v>379</v>
      </c>
      <c r="C20" s="28"/>
      <c r="D20" s="28"/>
      <c r="E20" s="28"/>
    </row>
    <row r="21" spans="1:5" ht="15">
      <c r="A21" s="7" t="s">
        <v>594</v>
      </c>
      <c r="B21" s="8" t="s">
        <v>382</v>
      </c>
      <c r="C21" s="28">
        <v>72000</v>
      </c>
      <c r="D21" s="28">
        <v>92887</v>
      </c>
      <c r="E21" s="28">
        <v>92887</v>
      </c>
    </row>
    <row r="22" spans="1:5" ht="15">
      <c r="A22" s="5" t="s">
        <v>616</v>
      </c>
      <c r="B22" s="5" t="s">
        <v>383</v>
      </c>
      <c r="C22" s="28"/>
      <c r="D22" s="28"/>
      <c r="E22" s="28"/>
    </row>
    <row r="23" spans="1:5" ht="15">
      <c r="A23" s="5" t="s">
        <v>617</v>
      </c>
      <c r="B23" s="5" t="s">
        <v>383</v>
      </c>
      <c r="C23" s="28"/>
      <c r="D23" s="28"/>
      <c r="E23" s="28">
        <v>416</v>
      </c>
    </row>
    <row r="24" spans="1:5" ht="15">
      <c r="A24" s="5" t="s">
        <v>618</v>
      </c>
      <c r="B24" s="5" t="s">
        <v>383</v>
      </c>
      <c r="C24" s="28"/>
      <c r="D24" s="28"/>
      <c r="E24" s="28"/>
    </row>
    <row r="25" spans="1:5" ht="15">
      <c r="A25" s="5" t="s">
        <v>619</v>
      </c>
      <c r="B25" s="5" t="s">
        <v>383</v>
      </c>
      <c r="C25" s="28"/>
      <c r="D25" s="28"/>
      <c r="E25" s="28"/>
    </row>
    <row r="26" spans="1:5" ht="15">
      <c r="A26" s="5" t="s">
        <v>620</v>
      </c>
      <c r="B26" s="5" t="s">
        <v>383</v>
      </c>
      <c r="C26" s="28"/>
      <c r="D26" s="28"/>
      <c r="E26" s="28"/>
    </row>
    <row r="27" spans="1:5" ht="15">
      <c r="A27" s="5" t="s">
        <v>621</v>
      </c>
      <c r="B27" s="5" t="s">
        <v>383</v>
      </c>
      <c r="C27" s="28"/>
      <c r="D27" s="28"/>
      <c r="E27" s="28"/>
    </row>
    <row r="28" spans="1:5" ht="15">
      <c r="A28" s="5" t="s">
        <v>622</v>
      </c>
      <c r="B28" s="5" t="s">
        <v>383</v>
      </c>
      <c r="C28" s="28"/>
      <c r="D28" s="28"/>
      <c r="E28" s="28"/>
    </row>
    <row r="29" spans="1:5" ht="15">
      <c r="A29" s="5" t="s">
        <v>623</v>
      </c>
      <c r="B29" s="5" t="s">
        <v>383</v>
      </c>
      <c r="C29" s="28"/>
      <c r="D29" s="28"/>
      <c r="E29" s="28"/>
    </row>
    <row r="30" spans="1:5" ht="45">
      <c r="A30" s="5" t="s">
        <v>624</v>
      </c>
      <c r="B30" s="5" t="s">
        <v>383</v>
      </c>
      <c r="C30" s="28"/>
      <c r="D30" s="28"/>
      <c r="E30" s="28"/>
    </row>
    <row r="31" spans="1:5" ht="15">
      <c r="A31" s="5" t="s">
        <v>625</v>
      </c>
      <c r="B31" s="5" t="s">
        <v>383</v>
      </c>
      <c r="C31" s="28"/>
      <c r="D31" s="28"/>
      <c r="E31" s="28">
        <v>776</v>
      </c>
    </row>
    <row r="32" spans="1:5" ht="15">
      <c r="A32" s="7" t="s">
        <v>567</v>
      </c>
      <c r="B32" s="8" t="s">
        <v>383</v>
      </c>
      <c r="C32" s="28">
        <f>SUM(C22:C31)</f>
        <v>0</v>
      </c>
      <c r="D32" s="28">
        <v>3256</v>
      </c>
      <c r="E32" s="28">
        <v>3256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75"/>
  <sheetViews>
    <sheetView zoomScalePageLayoutView="0" workbookViewId="0" topLeftCell="A1">
      <selection activeCell="G33" sqref="G33"/>
    </sheetView>
  </sheetViews>
  <sheetFormatPr defaultColWidth="9.140625" defaultRowHeight="15"/>
  <cols>
    <col min="1" max="1" width="85.8515625" style="0" customWidth="1"/>
    <col min="2" max="2" width="13.421875" style="0" customWidth="1"/>
    <col min="3" max="3" width="18.57421875" style="0" customWidth="1"/>
    <col min="4" max="4" width="16.8515625" style="0" customWidth="1"/>
  </cols>
  <sheetData>
    <row r="1" spans="1:8" ht="22.5" customHeight="1">
      <c r="A1" s="177" t="s">
        <v>24</v>
      </c>
      <c r="B1" s="178"/>
      <c r="C1" s="178"/>
      <c r="D1" s="178"/>
      <c r="E1" s="80"/>
      <c r="F1" s="1"/>
      <c r="G1" s="1"/>
      <c r="H1" s="1"/>
    </row>
    <row r="2" spans="1:8" ht="24" customHeight="1">
      <c r="A2" s="181" t="s">
        <v>117</v>
      </c>
      <c r="B2" s="178"/>
      <c r="C2" s="178"/>
      <c r="D2" s="178"/>
      <c r="E2" s="61"/>
      <c r="F2" s="1"/>
      <c r="G2" s="1"/>
      <c r="H2" s="1"/>
    </row>
    <row r="3" spans="1:8" ht="24" customHeight="1">
      <c r="A3" s="60"/>
      <c r="B3" s="61"/>
      <c r="C3" s="61" t="s">
        <v>812</v>
      </c>
      <c r="D3" s="61"/>
      <c r="E3" s="61"/>
      <c r="F3" s="1"/>
      <c r="G3" s="1"/>
      <c r="H3" s="1"/>
    </row>
    <row r="4" spans="1:5" ht="15">
      <c r="A4" s="82" t="s">
        <v>118</v>
      </c>
      <c r="B4" s="4"/>
      <c r="C4" s="4"/>
      <c r="D4" s="4"/>
      <c r="E4" s="4"/>
    </row>
    <row r="5" spans="1:5" ht="26.25">
      <c r="A5" s="40" t="s">
        <v>721</v>
      </c>
      <c r="B5" s="62" t="s">
        <v>106</v>
      </c>
      <c r="C5" s="62" t="s">
        <v>104</v>
      </c>
      <c r="D5" s="62" t="s">
        <v>105</v>
      </c>
      <c r="E5" s="4"/>
    </row>
    <row r="6" spans="1:5" ht="15">
      <c r="A6" s="127" t="s">
        <v>133</v>
      </c>
      <c r="B6" s="62"/>
      <c r="C6" s="62"/>
      <c r="D6" s="62"/>
      <c r="E6" s="4"/>
    </row>
    <row r="7" spans="1:5" ht="15">
      <c r="A7" s="86" t="s">
        <v>26</v>
      </c>
      <c r="B7" s="87"/>
      <c r="C7" s="87"/>
      <c r="D7" s="87"/>
      <c r="E7" s="4"/>
    </row>
    <row r="8" spans="1:5" ht="15">
      <c r="A8" s="88" t="s">
        <v>100</v>
      </c>
      <c r="B8" s="87"/>
      <c r="C8" s="87"/>
      <c r="D8" s="87"/>
      <c r="E8" s="4"/>
    </row>
    <row r="9" spans="1:5" ht="15">
      <c r="A9" s="88" t="s">
        <v>101</v>
      </c>
      <c r="B9" s="87"/>
      <c r="C9" s="87"/>
      <c r="D9" s="87"/>
      <c r="E9" s="4"/>
    </row>
    <row r="10" spans="1:5" ht="15">
      <c r="A10" s="88" t="s">
        <v>102</v>
      </c>
      <c r="B10" s="87"/>
      <c r="C10" s="87"/>
      <c r="D10" s="87"/>
      <c r="E10" s="4"/>
    </row>
    <row r="11" spans="1:5" ht="15">
      <c r="A11" s="88" t="s">
        <v>103</v>
      </c>
      <c r="B11" s="87"/>
      <c r="C11" s="87"/>
      <c r="D11" s="87"/>
      <c r="E11" s="4"/>
    </row>
    <row r="12" spans="1:5" ht="15">
      <c r="A12" s="88" t="s">
        <v>107</v>
      </c>
      <c r="B12" s="87"/>
      <c r="C12" s="87"/>
      <c r="D12" s="87"/>
      <c r="E12" s="4"/>
    </row>
    <row r="13" spans="1:5" ht="15">
      <c r="A13" s="88" t="s">
        <v>108</v>
      </c>
      <c r="B13" s="87"/>
      <c r="C13" s="87"/>
      <c r="D13" s="87"/>
      <c r="E13" s="4"/>
    </row>
    <row r="14" spans="1:5" ht="15">
      <c r="A14" s="86" t="s">
        <v>27</v>
      </c>
      <c r="B14" s="87"/>
      <c r="C14" s="87"/>
      <c r="D14" s="87"/>
      <c r="E14" s="4"/>
    </row>
    <row r="15" spans="1:5" ht="15">
      <c r="A15" s="88" t="s">
        <v>100</v>
      </c>
      <c r="B15" s="87"/>
      <c r="C15" s="87"/>
      <c r="D15" s="87"/>
      <c r="E15" s="4"/>
    </row>
    <row r="16" spans="1:5" ht="15">
      <c r="A16" s="88" t="s">
        <v>101</v>
      </c>
      <c r="B16" s="87"/>
      <c r="C16" s="87"/>
      <c r="D16" s="87"/>
      <c r="E16" s="4"/>
    </row>
    <row r="17" spans="1:5" ht="15">
      <c r="A17" s="88" t="s">
        <v>102</v>
      </c>
      <c r="B17" s="87">
        <v>25409</v>
      </c>
      <c r="C17" s="87"/>
      <c r="D17" s="87">
        <v>3107</v>
      </c>
      <c r="E17" s="4"/>
    </row>
    <row r="18" spans="1:5" ht="15">
      <c r="A18" s="88" t="s">
        <v>103</v>
      </c>
      <c r="B18" s="87"/>
      <c r="C18" s="87"/>
      <c r="D18" s="87"/>
      <c r="E18" s="4"/>
    </row>
    <row r="19" spans="1:5" ht="15">
      <c r="A19" s="88" t="s">
        <v>107</v>
      </c>
      <c r="B19" s="87">
        <v>941</v>
      </c>
      <c r="C19" s="87"/>
      <c r="D19" s="87"/>
      <c r="E19" s="4"/>
    </row>
    <row r="20" spans="1:5" ht="15">
      <c r="A20" s="88" t="s">
        <v>108</v>
      </c>
      <c r="B20" s="87"/>
      <c r="C20" s="87"/>
      <c r="D20" s="87"/>
      <c r="E20" s="4"/>
    </row>
    <row r="21" spans="1:5" ht="15">
      <c r="A21" s="86" t="s">
        <v>28</v>
      </c>
      <c r="B21" s="87"/>
      <c r="C21" s="87"/>
      <c r="D21" s="87"/>
      <c r="E21" s="4"/>
    </row>
    <row r="22" spans="1:5" ht="15">
      <c r="A22" s="88" t="s">
        <v>100</v>
      </c>
      <c r="B22" s="87"/>
      <c r="C22" s="87"/>
      <c r="D22" s="87"/>
      <c r="E22" s="4"/>
    </row>
    <row r="23" spans="1:5" ht="15">
      <c r="A23" s="88" t="s">
        <v>101</v>
      </c>
      <c r="B23" s="87"/>
      <c r="C23" s="87"/>
      <c r="D23" s="87"/>
      <c r="E23" s="4"/>
    </row>
    <row r="24" spans="1:5" ht="15">
      <c r="A24" s="88" t="s">
        <v>102</v>
      </c>
      <c r="B24" s="87"/>
      <c r="C24" s="87"/>
      <c r="D24" s="87"/>
      <c r="E24" s="4"/>
    </row>
    <row r="25" spans="1:5" ht="15">
      <c r="A25" s="88" t="s">
        <v>103</v>
      </c>
      <c r="B25" s="87"/>
      <c r="C25" s="87"/>
      <c r="D25" s="87"/>
      <c r="E25" s="4"/>
    </row>
    <row r="26" spans="1:5" ht="15">
      <c r="A26" s="88" t="s">
        <v>107</v>
      </c>
      <c r="B26" s="87"/>
      <c r="C26" s="87"/>
      <c r="D26" s="87"/>
      <c r="E26" s="4"/>
    </row>
    <row r="27" spans="1:5" ht="15">
      <c r="A27" s="88" t="s">
        <v>108</v>
      </c>
      <c r="B27" s="87"/>
      <c r="C27" s="87"/>
      <c r="D27" s="87"/>
      <c r="E27" s="4"/>
    </row>
    <row r="28" spans="1:5" ht="15">
      <c r="A28" s="89" t="s">
        <v>79</v>
      </c>
      <c r="B28" s="90">
        <f>SUM(B17:B27)</f>
        <v>26350</v>
      </c>
      <c r="C28" s="90"/>
      <c r="D28" s="90">
        <v>3107</v>
      </c>
      <c r="E28" s="4"/>
    </row>
    <row r="29" spans="1:5" ht="15">
      <c r="A29" s="88" t="s">
        <v>100</v>
      </c>
      <c r="B29" s="90"/>
      <c r="C29" s="90"/>
      <c r="D29" s="90"/>
      <c r="E29" s="4"/>
    </row>
    <row r="30" spans="1:5" ht="15">
      <c r="A30" s="88" t="s">
        <v>101</v>
      </c>
      <c r="B30" s="90"/>
      <c r="C30" s="90"/>
      <c r="D30" s="90"/>
      <c r="E30" s="4"/>
    </row>
    <row r="31" spans="1:5" ht="15">
      <c r="A31" s="88" t="s">
        <v>102</v>
      </c>
      <c r="B31" s="90"/>
      <c r="C31" s="90"/>
      <c r="D31" s="90"/>
      <c r="E31" s="4"/>
    </row>
    <row r="32" spans="1:5" ht="15">
      <c r="A32" s="88" t="s">
        <v>103</v>
      </c>
      <c r="B32" s="90"/>
      <c r="C32" s="90"/>
      <c r="D32" s="90"/>
      <c r="E32" s="4"/>
    </row>
    <row r="33" spans="1:5" ht="15">
      <c r="A33" s="88" t="s">
        <v>107</v>
      </c>
      <c r="B33" s="90"/>
      <c r="C33" s="90"/>
      <c r="D33" s="90"/>
      <c r="E33" s="4"/>
    </row>
    <row r="34" spans="1:5" ht="15">
      <c r="A34" s="88" t="s">
        <v>115</v>
      </c>
      <c r="B34" s="90"/>
      <c r="C34" s="90"/>
      <c r="D34" s="90"/>
      <c r="E34" s="4"/>
    </row>
    <row r="35" spans="1:5" ht="15">
      <c r="A35" s="86" t="s">
        <v>29</v>
      </c>
      <c r="B35" s="87"/>
      <c r="C35" s="87"/>
      <c r="D35" s="87"/>
      <c r="E35" s="4"/>
    </row>
    <row r="36" spans="1:5" ht="15">
      <c r="A36" s="88" t="s">
        <v>100</v>
      </c>
      <c r="B36" s="87"/>
      <c r="C36" s="87"/>
      <c r="D36" s="87"/>
      <c r="E36" s="4"/>
    </row>
    <row r="37" spans="1:5" ht="15">
      <c r="A37" s="88" t="s">
        <v>101</v>
      </c>
      <c r="B37" s="87"/>
      <c r="C37" s="87"/>
      <c r="D37" s="87"/>
      <c r="E37" s="4"/>
    </row>
    <row r="38" spans="1:5" ht="15">
      <c r="A38" s="88" t="s">
        <v>102</v>
      </c>
      <c r="B38" s="87"/>
      <c r="C38" s="87"/>
      <c r="D38" s="87"/>
      <c r="E38" s="4"/>
    </row>
    <row r="39" spans="1:5" ht="15">
      <c r="A39" s="88" t="s">
        <v>103</v>
      </c>
      <c r="B39" s="87"/>
      <c r="C39" s="87"/>
      <c r="D39" s="87"/>
      <c r="E39" s="4"/>
    </row>
    <row r="40" spans="1:5" ht="15">
      <c r="A40" s="88" t="s">
        <v>107</v>
      </c>
      <c r="B40" s="87"/>
      <c r="C40" s="87"/>
      <c r="D40" s="87"/>
      <c r="E40" s="4"/>
    </row>
    <row r="41" spans="1:5" ht="15">
      <c r="A41" s="88" t="s">
        <v>115</v>
      </c>
      <c r="B41" s="87"/>
      <c r="C41" s="87"/>
      <c r="D41" s="87"/>
      <c r="E41" s="4"/>
    </row>
    <row r="42" spans="1:5" ht="15">
      <c r="A42" s="86" t="s">
        <v>30</v>
      </c>
      <c r="B42" s="87">
        <v>89146</v>
      </c>
      <c r="C42" s="87"/>
      <c r="D42" s="87">
        <v>31745</v>
      </c>
      <c r="E42" s="4"/>
    </row>
    <row r="43" spans="1:5" ht="15">
      <c r="A43" s="88" t="s">
        <v>100</v>
      </c>
      <c r="B43" s="87"/>
      <c r="C43" s="87"/>
      <c r="D43" s="87"/>
      <c r="E43" s="4"/>
    </row>
    <row r="44" spans="1:5" ht="15">
      <c r="A44" s="88" t="s">
        <v>101</v>
      </c>
      <c r="B44" s="87"/>
      <c r="C44" s="87"/>
      <c r="D44" s="87"/>
      <c r="E44" s="4"/>
    </row>
    <row r="45" spans="1:5" ht="15">
      <c r="A45" s="88" t="s">
        <v>102</v>
      </c>
      <c r="B45" s="87"/>
      <c r="C45" s="87"/>
      <c r="D45" s="87"/>
      <c r="E45" s="4"/>
    </row>
    <row r="46" spans="1:5" ht="15">
      <c r="A46" s="88" t="s">
        <v>103</v>
      </c>
      <c r="B46" s="87"/>
      <c r="C46" s="87"/>
      <c r="D46" s="87"/>
      <c r="E46" s="4"/>
    </row>
    <row r="47" spans="1:5" ht="15">
      <c r="A47" s="88" t="s">
        <v>107</v>
      </c>
      <c r="B47" s="87">
        <v>30351</v>
      </c>
      <c r="C47" s="87"/>
      <c r="D47" s="87"/>
      <c r="E47" s="4"/>
    </row>
    <row r="48" spans="1:5" ht="15">
      <c r="A48" s="88" t="s">
        <v>115</v>
      </c>
      <c r="B48" s="87"/>
      <c r="C48" s="87"/>
      <c r="D48" s="87"/>
      <c r="E48" s="4"/>
    </row>
    <row r="49" spans="1:5" ht="15">
      <c r="A49" s="86" t="s">
        <v>31</v>
      </c>
      <c r="B49" s="87"/>
      <c r="C49" s="87"/>
      <c r="D49" s="87"/>
      <c r="E49" s="4"/>
    </row>
    <row r="50" spans="1:5" ht="15">
      <c r="A50" s="88" t="s">
        <v>100</v>
      </c>
      <c r="B50" s="87"/>
      <c r="C50" s="87"/>
      <c r="D50" s="87"/>
      <c r="E50" s="4"/>
    </row>
    <row r="51" spans="1:5" ht="15">
      <c r="A51" s="88" t="s">
        <v>101</v>
      </c>
      <c r="B51" s="87"/>
      <c r="C51" s="87"/>
      <c r="D51" s="87"/>
      <c r="E51" s="4"/>
    </row>
    <row r="52" spans="1:5" ht="15">
      <c r="A52" s="88" t="s">
        <v>102</v>
      </c>
      <c r="B52" s="87"/>
      <c r="C52" s="87"/>
      <c r="D52" s="87"/>
      <c r="E52" s="4"/>
    </row>
    <row r="53" spans="1:5" ht="15">
      <c r="A53" s="88" t="s">
        <v>103</v>
      </c>
      <c r="B53" s="87"/>
      <c r="C53" s="87"/>
      <c r="D53" s="87"/>
      <c r="E53" s="4"/>
    </row>
    <row r="54" spans="1:5" ht="15">
      <c r="A54" s="88" t="s">
        <v>107</v>
      </c>
      <c r="B54" s="87"/>
      <c r="C54" s="87"/>
      <c r="D54" s="87"/>
      <c r="E54" s="4"/>
    </row>
    <row r="55" spans="1:5" ht="15">
      <c r="A55" s="88" t="s">
        <v>115</v>
      </c>
      <c r="B55" s="87"/>
      <c r="C55" s="87"/>
      <c r="D55" s="87"/>
      <c r="E55" s="4"/>
    </row>
    <row r="56" spans="1:5" ht="15">
      <c r="A56" s="86" t="s">
        <v>32</v>
      </c>
      <c r="B56" s="87"/>
      <c r="C56" s="87"/>
      <c r="D56" s="87"/>
      <c r="E56" s="4"/>
    </row>
    <row r="57" spans="1:5" ht="15">
      <c r="A57" s="86" t="s">
        <v>33</v>
      </c>
      <c r="B57" s="87"/>
      <c r="C57" s="87"/>
      <c r="D57" s="87"/>
      <c r="E57" s="4"/>
    </row>
    <row r="58" spans="1:5" ht="15">
      <c r="A58" s="89" t="s">
        <v>80</v>
      </c>
      <c r="B58" s="90">
        <v>7916586</v>
      </c>
      <c r="C58" s="90"/>
      <c r="D58" s="90">
        <v>6558216</v>
      </c>
      <c r="E58" s="4"/>
    </row>
    <row r="59" spans="1:5" ht="15">
      <c r="A59" s="88" t="s">
        <v>100</v>
      </c>
      <c r="B59" s="87">
        <v>5156603</v>
      </c>
      <c r="C59" s="87"/>
      <c r="D59" s="87">
        <v>3384960</v>
      </c>
      <c r="E59" s="4"/>
    </row>
    <row r="60" spans="1:5" ht="15">
      <c r="A60" s="88" t="s">
        <v>101</v>
      </c>
      <c r="B60" s="87"/>
      <c r="C60" s="87"/>
      <c r="D60" s="87"/>
      <c r="E60" s="4"/>
    </row>
    <row r="61" spans="1:5" ht="15">
      <c r="A61" s="88" t="s">
        <v>102</v>
      </c>
      <c r="B61" s="87">
        <v>2027226</v>
      </c>
      <c r="C61" s="87"/>
      <c r="D61" s="87">
        <v>2026549</v>
      </c>
      <c r="E61" s="4"/>
    </row>
    <row r="62" spans="1:5" ht="15">
      <c r="A62" s="88" t="s">
        <v>103</v>
      </c>
      <c r="B62" s="90"/>
      <c r="C62" s="90"/>
      <c r="D62" s="90"/>
      <c r="E62" s="4"/>
    </row>
    <row r="63" spans="1:5" ht="15">
      <c r="A63" s="88" t="s">
        <v>107</v>
      </c>
      <c r="B63" s="90"/>
      <c r="C63" s="90"/>
      <c r="D63" s="90"/>
      <c r="E63" s="4"/>
    </row>
    <row r="64" spans="1:5" ht="15">
      <c r="A64" s="88" t="s">
        <v>115</v>
      </c>
      <c r="B64" s="90"/>
      <c r="C64" s="90"/>
      <c r="D64" s="90"/>
      <c r="E64" s="4"/>
    </row>
    <row r="65" spans="1:5" ht="15">
      <c r="A65" s="86" t="s">
        <v>76</v>
      </c>
      <c r="B65" s="87">
        <v>10325</v>
      </c>
      <c r="C65" s="87"/>
      <c r="D65" s="87">
        <v>10325</v>
      </c>
      <c r="E65" s="4"/>
    </row>
    <row r="66" spans="1:5" ht="15">
      <c r="A66" s="86" t="s">
        <v>34</v>
      </c>
      <c r="B66" s="87"/>
      <c r="C66" s="87"/>
      <c r="D66" s="87"/>
      <c r="E66" s="4"/>
    </row>
    <row r="67" spans="1:5" ht="15">
      <c r="A67" s="86" t="s">
        <v>35</v>
      </c>
      <c r="B67" s="87"/>
      <c r="C67" s="87"/>
      <c r="D67" s="87"/>
      <c r="E67" s="4"/>
    </row>
    <row r="68" spans="1:6" ht="15">
      <c r="A68" s="86" t="s">
        <v>809</v>
      </c>
      <c r="B68" s="87">
        <v>10210</v>
      </c>
      <c r="C68" s="87"/>
      <c r="D68" s="87">
        <v>10210</v>
      </c>
      <c r="E68" s="4"/>
      <c r="F68" t="s">
        <v>126</v>
      </c>
    </row>
    <row r="69" spans="1:6" ht="15">
      <c r="A69" s="86" t="s">
        <v>810</v>
      </c>
      <c r="B69" s="87">
        <v>104</v>
      </c>
      <c r="C69" s="87"/>
      <c r="D69" s="87">
        <v>104</v>
      </c>
      <c r="E69" s="4"/>
      <c r="F69" t="s">
        <v>126</v>
      </c>
    </row>
    <row r="70" spans="1:6" ht="15">
      <c r="A70" s="86" t="s">
        <v>811</v>
      </c>
      <c r="B70" s="87">
        <v>11</v>
      </c>
      <c r="C70" s="87"/>
      <c r="D70" s="87">
        <v>11</v>
      </c>
      <c r="E70" s="4"/>
      <c r="F70" t="s">
        <v>126</v>
      </c>
    </row>
    <row r="71" spans="1:6" ht="15">
      <c r="A71" s="86" t="s">
        <v>125</v>
      </c>
      <c r="B71" s="87"/>
      <c r="C71" s="87"/>
      <c r="D71" s="87"/>
      <c r="E71" s="4"/>
      <c r="F71" t="s">
        <v>126</v>
      </c>
    </row>
    <row r="72" spans="1:5" ht="15">
      <c r="A72" s="86" t="s">
        <v>77</v>
      </c>
      <c r="B72" s="87"/>
      <c r="C72" s="87"/>
      <c r="D72" s="87"/>
      <c r="E72" s="4"/>
    </row>
    <row r="73" spans="1:5" ht="15">
      <c r="A73" s="86" t="s">
        <v>36</v>
      </c>
      <c r="B73" s="87"/>
      <c r="C73" s="87"/>
      <c r="D73" s="87"/>
      <c r="E73" s="4"/>
    </row>
    <row r="74" spans="1:5" ht="15">
      <c r="A74" s="86" t="s">
        <v>37</v>
      </c>
      <c r="B74" s="87"/>
      <c r="C74" s="87"/>
      <c r="D74" s="87"/>
      <c r="E74" s="4"/>
    </row>
    <row r="75" spans="1:5" ht="15">
      <c r="A75" s="86" t="s">
        <v>38</v>
      </c>
      <c r="B75" s="87"/>
      <c r="C75" s="87"/>
      <c r="D75" s="87"/>
      <c r="E75" s="4"/>
    </row>
    <row r="76" spans="1:5" ht="15">
      <c r="A76" s="89" t="s">
        <v>78</v>
      </c>
      <c r="B76" s="90">
        <v>10325</v>
      </c>
      <c r="C76" s="90"/>
      <c r="D76" s="90">
        <v>10325</v>
      </c>
      <c r="E76" s="4"/>
    </row>
    <row r="77" spans="1:5" ht="15">
      <c r="A77" s="86" t="s">
        <v>39</v>
      </c>
      <c r="B77" s="87"/>
      <c r="C77" s="87"/>
      <c r="D77" s="87"/>
      <c r="E77" s="4"/>
    </row>
    <row r="78" spans="1:5" ht="15">
      <c r="A78" s="88" t="s">
        <v>100</v>
      </c>
      <c r="B78" s="87"/>
      <c r="C78" s="87"/>
      <c r="D78" s="87"/>
      <c r="E78" s="4"/>
    </row>
    <row r="79" spans="1:5" ht="15">
      <c r="A79" s="88" t="s">
        <v>101</v>
      </c>
      <c r="B79" s="87"/>
      <c r="C79" s="87"/>
      <c r="D79" s="87"/>
      <c r="E79" s="4"/>
    </row>
    <row r="80" spans="1:5" ht="15">
      <c r="A80" s="88" t="s">
        <v>102</v>
      </c>
      <c r="B80" s="87"/>
      <c r="C80" s="87"/>
      <c r="D80" s="87"/>
      <c r="E80" s="4"/>
    </row>
    <row r="81" spans="1:5" ht="15">
      <c r="A81" s="88" t="s">
        <v>103</v>
      </c>
      <c r="B81" s="87"/>
      <c r="C81" s="87"/>
      <c r="D81" s="87"/>
      <c r="E81" s="4"/>
    </row>
    <row r="82" spans="1:5" ht="15">
      <c r="A82" s="88" t="s">
        <v>107</v>
      </c>
      <c r="B82" s="87"/>
      <c r="C82" s="87"/>
      <c r="D82" s="87"/>
      <c r="E82" s="4"/>
    </row>
    <row r="83" spans="1:5" ht="15">
      <c r="A83" s="88" t="s">
        <v>115</v>
      </c>
      <c r="B83" s="87"/>
      <c r="C83" s="87"/>
      <c r="D83" s="87"/>
      <c r="E83" s="4"/>
    </row>
    <row r="84" spans="1:5" ht="15">
      <c r="A84" s="86" t="s">
        <v>40</v>
      </c>
      <c r="B84" s="87"/>
      <c r="C84" s="87"/>
      <c r="D84" s="87"/>
      <c r="E84" s="4"/>
    </row>
    <row r="85" spans="1:5" ht="15">
      <c r="A85" s="89" t="s">
        <v>81</v>
      </c>
      <c r="B85" s="90"/>
      <c r="C85" s="90"/>
      <c r="D85" s="90"/>
      <c r="E85" s="4"/>
    </row>
    <row r="86" spans="1:5" ht="15">
      <c r="A86" s="88" t="s">
        <v>100</v>
      </c>
      <c r="B86" s="90"/>
      <c r="C86" s="90"/>
      <c r="D86" s="90"/>
      <c r="E86" s="4"/>
    </row>
    <row r="87" spans="1:5" ht="15">
      <c r="A87" s="88" t="s">
        <v>101</v>
      </c>
      <c r="B87" s="90"/>
      <c r="C87" s="90"/>
      <c r="D87" s="90"/>
      <c r="E87" s="4"/>
    </row>
    <row r="88" spans="1:5" ht="15">
      <c r="A88" s="88" t="s">
        <v>102</v>
      </c>
      <c r="B88" s="90"/>
      <c r="C88" s="90"/>
      <c r="D88" s="90"/>
      <c r="E88" s="4"/>
    </row>
    <row r="89" spans="1:5" ht="15">
      <c r="A89" s="88" t="s">
        <v>103</v>
      </c>
      <c r="B89" s="90"/>
      <c r="C89" s="90"/>
      <c r="D89" s="90"/>
      <c r="E89" s="4"/>
    </row>
    <row r="90" spans="1:5" ht="15">
      <c r="A90" s="88" t="s">
        <v>107</v>
      </c>
      <c r="B90" s="90"/>
      <c r="C90" s="90"/>
      <c r="D90" s="90"/>
      <c r="E90" s="4"/>
    </row>
    <row r="91" spans="1:5" ht="15">
      <c r="A91" s="88" t="s">
        <v>115</v>
      </c>
      <c r="B91" s="90"/>
      <c r="C91" s="90"/>
      <c r="D91" s="90"/>
      <c r="E91" s="4"/>
    </row>
    <row r="92" spans="1:5" ht="15">
      <c r="A92" s="89" t="s">
        <v>82</v>
      </c>
      <c r="B92" s="90">
        <v>7953261</v>
      </c>
      <c r="C92" s="90"/>
      <c r="D92" s="90">
        <v>6574648</v>
      </c>
      <c r="E92" s="4"/>
    </row>
    <row r="93" spans="1:5" ht="15">
      <c r="A93" s="89" t="s">
        <v>83</v>
      </c>
      <c r="B93" s="90">
        <v>416</v>
      </c>
      <c r="C93" s="90"/>
      <c r="D93" s="90">
        <v>416</v>
      </c>
      <c r="E93" s="4"/>
    </row>
    <row r="94" spans="1:5" ht="15">
      <c r="A94" s="88" t="s">
        <v>116</v>
      </c>
      <c r="B94" s="90"/>
      <c r="C94" s="90"/>
      <c r="D94" s="90"/>
      <c r="E94" s="4"/>
    </row>
    <row r="95" spans="1:5" ht="15">
      <c r="A95" s="89" t="s">
        <v>84</v>
      </c>
      <c r="B95" s="90"/>
      <c r="C95" s="90"/>
      <c r="D95" s="90"/>
      <c r="E95" s="4"/>
    </row>
    <row r="96" spans="1:5" ht="15">
      <c r="A96" s="89" t="s">
        <v>85</v>
      </c>
      <c r="B96" s="90">
        <v>416</v>
      </c>
      <c r="C96" s="90"/>
      <c r="D96" s="90">
        <v>416</v>
      </c>
      <c r="E96" s="4"/>
    </row>
    <row r="97" spans="1:5" ht="15">
      <c r="A97" s="86" t="s">
        <v>41</v>
      </c>
      <c r="B97" s="87"/>
      <c r="C97" s="87"/>
      <c r="D97" s="87"/>
      <c r="E97" s="4"/>
    </row>
    <row r="98" spans="1:5" ht="15">
      <c r="A98" s="86" t="s">
        <v>42</v>
      </c>
      <c r="B98" s="87"/>
      <c r="C98" s="87"/>
      <c r="D98" s="87"/>
      <c r="E98" s="4"/>
    </row>
    <row r="99" spans="1:5" ht="15">
      <c r="A99" s="86" t="s">
        <v>43</v>
      </c>
      <c r="B99" s="87"/>
      <c r="C99" s="87"/>
      <c r="D99" s="87"/>
      <c r="E99" s="4"/>
    </row>
    <row r="100" spans="1:5" ht="15">
      <c r="A100" s="86" t="s">
        <v>44</v>
      </c>
      <c r="B100" s="87"/>
      <c r="C100" s="87"/>
      <c r="D100" s="87"/>
      <c r="E100" s="4"/>
    </row>
    <row r="101" spans="1:5" ht="15">
      <c r="A101" s="86" t="s">
        <v>45</v>
      </c>
      <c r="B101" s="87"/>
      <c r="C101" s="87"/>
      <c r="D101" s="87"/>
      <c r="E101" s="4"/>
    </row>
    <row r="102" spans="1:5" ht="15">
      <c r="A102" s="89" t="s">
        <v>86</v>
      </c>
      <c r="B102" s="90">
        <v>100572</v>
      </c>
      <c r="C102" s="90"/>
      <c r="D102" s="90">
        <v>100572</v>
      </c>
      <c r="E102" s="4"/>
    </row>
    <row r="103" spans="1:5" ht="15">
      <c r="A103" s="89" t="s">
        <v>87</v>
      </c>
      <c r="B103" s="90">
        <v>29499</v>
      </c>
      <c r="C103" s="90"/>
      <c r="D103" s="90">
        <v>29499</v>
      </c>
      <c r="E103" s="4"/>
    </row>
    <row r="104" spans="1:5" ht="15">
      <c r="A104" s="89" t="s">
        <v>88</v>
      </c>
      <c r="B104" s="90"/>
      <c r="C104" s="90"/>
      <c r="D104" s="90"/>
      <c r="E104" s="4"/>
    </row>
    <row r="105" spans="1:5" ht="15">
      <c r="A105" s="86" t="s">
        <v>89</v>
      </c>
      <c r="B105" s="87"/>
      <c r="C105" s="87"/>
      <c r="D105" s="87"/>
      <c r="E105" s="4"/>
    </row>
    <row r="106" spans="1:5" ht="15">
      <c r="A106" s="86" t="s">
        <v>46</v>
      </c>
      <c r="B106" s="87"/>
      <c r="C106" s="87"/>
      <c r="D106" s="87"/>
      <c r="E106" s="4"/>
    </row>
    <row r="107" spans="1:5" ht="15">
      <c r="A107" s="86" t="s">
        <v>47</v>
      </c>
      <c r="B107" s="87"/>
      <c r="C107" s="87"/>
      <c r="D107" s="87"/>
      <c r="E107" s="4"/>
    </row>
    <row r="108" spans="1:5" ht="15">
      <c r="A108" s="86" t="s">
        <v>48</v>
      </c>
      <c r="B108" s="87"/>
      <c r="C108" s="87"/>
      <c r="D108" s="87"/>
      <c r="E108" s="4"/>
    </row>
    <row r="109" spans="1:5" ht="30">
      <c r="A109" s="86" t="s">
        <v>49</v>
      </c>
      <c r="B109" s="87"/>
      <c r="C109" s="87"/>
      <c r="D109" s="87"/>
      <c r="E109" s="4"/>
    </row>
    <row r="110" spans="1:5" ht="30">
      <c r="A110" s="86" t="s">
        <v>50</v>
      </c>
      <c r="B110" s="87"/>
      <c r="C110" s="87"/>
      <c r="D110" s="87"/>
      <c r="E110" s="4"/>
    </row>
    <row r="111" spans="1:5" ht="30">
      <c r="A111" s="86" t="s">
        <v>51</v>
      </c>
      <c r="B111" s="87"/>
      <c r="C111" s="87"/>
      <c r="D111" s="87"/>
      <c r="E111" s="4"/>
    </row>
    <row r="112" spans="1:5" ht="15">
      <c r="A112" s="89" t="s">
        <v>90</v>
      </c>
      <c r="B112" s="90">
        <v>20321</v>
      </c>
      <c r="C112" s="90"/>
      <c r="D112" s="90">
        <v>20321</v>
      </c>
      <c r="E112" s="4"/>
    </row>
    <row r="113" spans="1:5" ht="15">
      <c r="A113" s="89" t="s">
        <v>91</v>
      </c>
      <c r="B113" s="90">
        <v>49820</v>
      </c>
      <c r="C113" s="90"/>
      <c r="D113" s="90">
        <v>49820</v>
      </c>
      <c r="E113" s="4"/>
    </row>
    <row r="114" spans="1:5" ht="15">
      <c r="A114" s="89" t="s">
        <v>52</v>
      </c>
      <c r="B114" s="90"/>
      <c r="C114" s="90"/>
      <c r="D114" s="90"/>
      <c r="E114" s="4"/>
    </row>
    <row r="115" spans="1:5" ht="15">
      <c r="A115" s="86" t="s">
        <v>53</v>
      </c>
      <c r="B115" s="87"/>
      <c r="C115" s="87"/>
      <c r="D115" s="87"/>
      <c r="E115" s="4"/>
    </row>
    <row r="116" spans="1:5" ht="15">
      <c r="A116" s="86" t="s">
        <v>54</v>
      </c>
      <c r="B116" s="87">
        <v>1222</v>
      </c>
      <c r="C116" s="87"/>
      <c r="D116" s="87">
        <v>1222</v>
      </c>
      <c r="E116" s="4"/>
    </row>
    <row r="117" spans="1:5" ht="15">
      <c r="A117" s="86" t="s">
        <v>55</v>
      </c>
      <c r="B117" s="87"/>
      <c r="C117" s="87"/>
      <c r="D117" s="87"/>
      <c r="E117" s="4"/>
    </row>
    <row r="118" spans="1:5" ht="15">
      <c r="A118" s="89" t="s">
        <v>92</v>
      </c>
      <c r="B118" s="90">
        <v>1222</v>
      </c>
      <c r="C118" s="90"/>
      <c r="D118" s="90">
        <v>1222</v>
      </c>
      <c r="E118" s="4"/>
    </row>
    <row r="119" spans="1:5" ht="15.75">
      <c r="A119" s="91" t="s">
        <v>93</v>
      </c>
      <c r="B119" s="92">
        <v>8105291</v>
      </c>
      <c r="C119" s="92"/>
      <c r="D119" s="92">
        <v>6723678</v>
      </c>
      <c r="E119" s="4"/>
    </row>
    <row r="120" spans="1:5" ht="15">
      <c r="A120" s="128" t="s">
        <v>56</v>
      </c>
      <c r="B120" s="39"/>
      <c r="C120" s="39"/>
      <c r="D120" s="39"/>
      <c r="E120" s="4"/>
    </row>
    <row r="121" spans="1:5" ht="15">
      <c r="A121" s="86" t="s">
        <v>57</v>
      </c>
      <c r="B121" s="87">
        <v>9863197</v>
      </c>
      <c r="C121" s="87"/>
      <c r="D121" s="87">
        <v>8468427</v>
      </c>
      <c r="E121" s="4"/>
    </row>
    <row r="122" spans="1:5" ht="15">
      <c r="A122" s="86" t="s">
        <v>58</v>
      </c>
      <c r="B122" s="87"/>
      <c r="C122" s="87"/>
      <c r="D122" s="87"/>
      <c r="E122" s="4"/>
    </row>
    <row r="123" spans="1:5" ht="15">
      <c r="A123" s="86" t="s">
        <v>59</v>
      </c>
      <c r="B123" s="87">
        <v>109229</v>
      </c>
      <c r="C123" s="87"/>
      <c r="D123" s="87">
        <v>109229</v>
      </c>
      <c r="E123" s="4"/>
    </row>
    <row r="124" spans="1:5" ht="15">
      <c r="A124" s="86" t="s">
        <v>60</v>
      </c>
      <c r="B124" s="87">
        <v>-2109702</v>
      </c>
      <c r="C124" s="87"/>
      <c r="D124" s="87">
        <v>-2109702</v>
      </c>
      <c r="E124" s="4"/>
    </row>
    <row r="125" spans="1:5" ht="15">
      <c r="A125" s="86" t="s">
        <v>61</v>
      </c>
      <c r="B125" s="87"/>
      <c r="C125" s="87"/>
      <c r="D125" s="87"/>
      <c r="E125" s="4"/>
    </row>
    <row r="126" spans="1:5" ht="15">
      <c r="A126" s="86" t="s">
        <v>62</v>
      </c>
      <c r="B126" s="87">
        <v>186113</v>
      </c>
      <c r="C126" s="87"/>
      <c r="D126" s="87">
        <v>186113</v>
      </c>
      <c r="E126" s="4"/>
    </row>
    <row r="127" spans="1:5" ht="15">
      <c r="A127" s="89" t="s">
        <v>94</v>
      </c>
      <c r="B127" s="90">
        <v>8048837</v>
      </c>
      <c r="C127" s="90"/>
      <c r="D127" s="90">
        <v>6654067</v>
      </c>
      <c r="E127" s="4"/>
    </row>
    <row r="128" spans="1:5" ht="15">
      <c r="A128" s="89" t="s">
        <v>95</v>
      </c>
      <c r="B128" s="90">
        <v>616</v>
      </c>
      <c r="C128" s="90"/>
      <c r="D128" s="90">
        <v>616</v>
      </c>
      <c r="E128" s="4"/>
    </row>
    <row r="129" spans="1:5" ht="15">
      <c r="A129" s="89" t="s">
        <v>96</v>
      </c>
      <c r="B129" s="90">
        <v>32804</v>
      </c>
      <c r="C129" s="90"/>
      <c r="D129" s="90">
        <v>32804</v>
      </c>
      <c r="E129" s="4"/>
    </row>
    <row r="130" spans="1:5" ht="15">
      <c r="A130" s="86" t="s">
        <v>63</v>
      </c>
      <c r="B130" s="87">
        <v>12934</v>
      </c>
      <c r="C130" s="87"/>
      <c r="D130" s="87">
        <v>12934</v>
      </c>
      <c r="E130" s="4"/>
    </row>
    <row r="131" spans="1:5" ht="15">
      <c r="A131" s="86" t="s">
        <v>64</v>
      </c>
      <c r="B131" s="87"/>
      <c r="C131" s="87"/>
      <c r="D131" s="87"/>
      <c r="E131" s="4"/>
    </row>
    <row r="132" spans="1:5" ht="15">
      <c r="A132" s="86" t="s">
        <v>65</v>
      </c>
      <c r="B132" s="87">
        <v>1166</v>
      </c>
      <c r="C132" s="87"/>
      <c r="D132" s="87">
        <v>14100</v>
      </c>
      <c r="E132" s="4"/>
    </row>
    <row r="133" spans="1:5" ht="15">
      <c r="A133" s="86" t="s">
        <v>66</v>
      </c>
      <c r="B133" s="87"/>
      <c r="C133" s="87"/>
      <c r="D133" s="87"/>
      <c r="E133" s="4"/>
    </row>
    <row r="134" spans="1:5" ht="30">
      <c r="A134" s="86" t="s">
        <v>67</v>
      </c>
      <c r="B134" s="87"/>
      <c r="C134" s="87"/>
      <c r="D134" s="87"/>
      <c r="E134" s="4"/>
    </row>
    <row r="135" spans="1:5" ht="30">
      <c r="A135" s="86" t="s">
        <v>68</v>
      </c>
      <c r="B135" s="87"/>
      <c r="C135" s="87"/>
      <c r="D135" s="87"/>
      <c r="E135" s="4"/>
    </row>
    <row r="136" spans="1:5" ht="30">
      <c r="A136" s="86" t="s">
        <v>69</v>
      </c>
      <c r="B136" s="87"/>
      <c r="C136" s="87"/>
      <c r="D136" s="87"/>
      <c r="E136" s="4"/>
    </row>
    <row r="137" spans="1:5" ht="30">
      <c r="A137" s="86" t="s">
        <v>70</v>
      </c>
      <c r="B137" s="87"/>
      <c r="C137" s="87"/>
      <c r="D137" s="87"/>
      <c r="E137" s="4"/>
    </row>
    <row r="138" spans="1:5" ht="15">
      <c r="A138" s="89" t="s">
        <v>97</v>
      </c>
      <c r="B138" s="90">
        <v>47520</v>
      </c>
      <c r="C138" s="90"/>
      <c r="D138" s="90">
        <v>47520</v>
      </c>
      <c r="E138" s="4"/>
    </row>
    <row r="139" spans="1:5" ht="15">
      <c r="A139" s="89" t="s">
        <v>71</v>
      </c>
      <c r="B139" s="90">
        <v>13697</v>
      </c>
      <c r="C139" s="90"/>
      <c r="D139" s="90">
        <v>13697</v>
      </c>
      <c r="E139" s="4"/>
    </row>
    <row r="140" spans="1:5" ht="15">
      <c r="A140" s="89" t="s">
        <v>72</v>
      </c>
      <c r="B140" s="90"/>
      <c r="C140" s="90"/>
      <c r="D140" s="90"/>
      <c r="E140" s="4"/>
    </row>
    <row r="141" spans="1:5" ht="15">
      <c r="A141" s="86" t="s">
        <v>73</v>
      </c>
      <c r="B141" s="87"/>
      <c r="C141" s="87"/>
      <c r="D141" s="87"/>
      <c r="E141" s="4"/>
    </row>
    <row r="142" spans="1:5" ht="15">
      <c r="A142" s="86" t="s">
        <v>74</v>
      </c>
      <c r="B142" s="87">
        <v>8934</v>
      </c>
      <c r="C142" s="87"/>
      <c r="D142" s="87">
        <v>8934</v>
      </c>
      <c r="E142" s="4"/>
    </row>
    <row r="143" spans="1:5" ht="15">
      <c r="A143" s="86" t="s">
        <v>75</v>
      </c>
      <c r="B143" s="87"/>
      <c r="C143" s="87"/>
      <c r="D143" s="87"/>
      <c r="E143" s="4"/>
    </row>
    <row r="144" spans="1:5" ht="15">
      <c r="A144" s="89" t="s">
        <v>98</v>
      </c>
      <c r="B144" s="90">
        <v>8934</v>
      </c>
      <c r="C144" s="90"/>
      <c r="D144" s="90">
        <v>8934</v>
      </c>
      <c r="E144" s="4"/>
    </row>
    <row r="145" spans="1:5" ht="15.75">
      <c r="A145" s="91" t="s">
        <v>99</v>
      </c>
      <c r="B145" s="92">
        <v>8105291</v>
      </c>
      <c r="C145" s="92"/>
      <c r="D145" s="92">
        <v>6723678</v>
      </c>
      <c r="E145" s="4"/>
    </row>
    <row r="146" spans="1:5" ht="15">
      <c r="A146" s="39" t="s">
        <v>109</v>
      </c>
      <c r="B146" s="39"/>
      <c r="C146" s="39"/>
      <c r="D146" s="39"/>
      <c r="E146" s="4"/>
    </row>
    <row r="147" spans="1:5" ht="15">
      <c r="A147" s="39"/>
      <c r="B147" s="39"/>
      <c r="C147" s="39"/>
      <c r="D147" s="39"/>
      <c r="E147" s="4"/>
    </row>
    <row r="148" spans="1:5" ht="15">
      <c r="A148" s="39"/>
      <c r="B148" s="39"/>
      <c r="C148" s="39"/>
      <c r="D148" s="39"/>
      <c r="E148" s="4"/>
    </row>
    <row r="149" spans="1:5" ht="15">
      <c r="A149" s="39"/>
      <c r="B149" s="39"/>
      <c r="C149" s="39"/>
      <c r="D149" s="39"/>
      <c r="E149" s="4"/>
    </row>
    <row r="150" spans="1:5" ht="15">
      <c r="A150" s="39" t="s">
        <v>110</v>
      </c>
      <c r="B150" s="39"/>
      <c r="C150" s="39"/>
      <c r="D150" s="39"/>
      <c r="E150" s="4"/>
    </row>
    <row r="151" spans="1:5" ht="15">
      <c r="A151" s="39"/>
      <c r="B151" s="39"/>
      <c r="C151" s="39"/>
      <c r="D151" s="39"/>
      <c r="E151" s="4"/>
    </row>
    <row r="152" spans="1:5" ht="15">
      <c r="A152" s="39"/>
      <c r="B152" s="39"/>
      <c r="C152" s="39"/>
      <c r="D152" s="39"/>
      <c r="E152" s="4"/>
    </row>
    <row r="153" spans="1:5" ht="15">
      <c r="A153" s="39"/>
      <c r="B153" s="39"/>
      <c r="C153" s="39"/>
      <c r="D153" s="39"/>
      <c r="E153" s="4"/>
    </row>
    <row r="154" spans="1:5" ht="15">
      <c r="A154" s="39" t="s">
        <v>111</v>
      </c>
      <c r="B154" s="39"/>
      <c r="C154" s="39"/>
      <c r="D154" s="39"/>
      <c r="E154" s="4"/>
    </row>
    <row r="155" spans="1:5" ht="15">
      <c r="A155" s="39"/>
      <c r="B155" s="39"/>
      <c r="C155" s="39"/>
      <c r="D155" s="39"/>
      <c r="E155" s="4"/>
    </row>
    <row r="156" spans="1:5" ht="15">
      <c r="A156" s="39"/>
      <c r="B156" s="39"/>
      <c r="C156" s="39"/>
      <c r="D156" s="39"/>
      <c r="E156" s="4"/>
    </row>
    <row r="157" spans="1:5" ht="15">
      <c r="A157" s="39"/>
      <c r="B157" s="39"/>
      <c r="C157" s="39"/>
      <c r="D157" s="39"/>
      <c r="E157" s="4"/>
    </row>
    <row r="158" spans="1:5" ht="15">
      <c r="A158" s="39" t="s">
        <v>112</v>
      </c>
      <c r="B158" s="39"/>
      <c r="C158" s="39"/>
      <c r="D158" s="39"/>
      <c r="E158" s="4"/>
    </row>
    <row r="159" spans="1:5" ht="15">
      <c r="A159" s="39"/>
      <c r="B159" s="39"/>
      <c r="C159" s="39"/>
      <c r="D159" s="39"/>
      <c r="E159" s="4"/>
    </row>
    <row r="160" spans="1:5" ht="15">
      <c r="A160" s="39"/>
      <c r="B160" s="39"/>
      <c r="C160" s="39"/>
      <c r="D160" s="39"/>
      <c r="E160" s="4"/>
    </row>
    <row r="161" spans="1:5" ht="15">
      <c r="A161" s="39"/>
      <c r="B161" s="39"/>
      <c r="C161" s="39"/>
      <c r="D161" s="39"/>
      <c r="E161" s="4"/>
    </row>
    <row r="162" spans="1:5" ht="15">
      <c r="A162" s="39" t="s">
        <v>113</v>
      </c>
      <c r="B162" s="39"/>
      <c r="C162" s="39"/>
      <c r="D162" s="39"/>
      <c r="E162" s="4"/>
    </row>
    <row r="163" spans="1:5" ht="15">
      <c r="A163" s="39"/>
      <c r="B163" s="39"/>
      <c r="C163" s="39"/>
      <c r="D163" s="39"/>
      <c r="E163" s="4"/>
    </row>
    <row r="164" spans="1:5" ht="15">
      <c r="A164" s="39"/>
      <c r="B164" s="39"/>
      <c r="C164" s="39"/>
      <c r="D164" s="39"/>
      <c r="E164" s="4"/>
    </row>
    <row r="165" spans="1:5" ht="15">
      <c r="A165" s="39"/>
      <c r="B165" s="39"/>
      <c r="C165" s="39"/>
      <c r="D165" s="39"/>
      <c r="E165" s="4"/>
    </row>
    <row r="166" spans="1:5" ht="15">
      <c r="A166" s="39" t="s">
        <v>114</v>
      </c>
      <c r="B166" s="39"/>
      <c r="C166" s="39"/>
      <c r="D166" s="39"/>
      <c r="E166" s="4"/>
    </row>
    <row r="167" spans="1:4" ht="15">
      <c r="A167" s="39"/>
      <c r="B167" s="28"/>
      <c r="C167" s="28"/>
      <c r="D167" s="28"/>
    </row>
    <row r="168" spans="1:4" ht="15">
      <c r="A168" s="39"/>
      <c r="B168" s="28"/>
      <c r="C168" s="28"/>
      <c r="D168" s="28"/>
    </row>
    <row r="169" spans="1:4" ht="15">
      <c r="A169" s="39"/>
      <c r="B169" s="28"/>
      <c r="C169" s="28"/>
      <c r="D169" s="28"/>
    </row>
    <row r="170" spans="1:4" ht="30">
      <c r="A170" s="96" t="s">
        <v>124</v>
      </c>
      <c r="B170" s="28"/>
      <c r="C170" s="28"/>
      <c r="D170" s="28"/>
    </row>
    <row r="171" spans="1:4" ht="15">
      <c r="A171" s="28"/>
      <c r="B171" s="28"/>
      <c r="C171" s="28"/>
      <c r="D171" s="28"/>
    </row>
    <row r="172" spans="1:4" ht="15">
      <c r="A172" s="28"/>
      <c r="B172" s="28"/>
      <c r="C172" s="28"/>
      <c r="D172" s="28"/>
    </row>
    <row r="173" spans="1:4" ht="15">
      <c r="A173" s="28"/>
      <c r="B173" s="28"/>
      <c r="C173" s="28"/>
      <c r="D173" s="28"/>
    </row>
    <row r="174" spans="1:4" ht="15">
      <c r="A174" s="28"/>
      <c r="B174" s="28"/>
      <c r="C174" s="28"/>
      <c r="D174" s="28"/>
    </row>
    <row r="175" spans="1:4" ht="15">
      <c r="A175" s="28"/>
      <c r="B175" s="28"/>
      <c r="C175" s="28"/>
      <c r="D175" s="28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4" fitToWidth="1"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72"/>
  <sheetViews>
    <sheetView workbookViewId="0" topLeftCell="A1">
      <selection activeCell="I3" sqref="I3"/>
    </sheetView>
  </sheetViews>
  <sheetFormatPr defaultColWidth="9.140625" defaultRowHeight="15"/>
  <cols>
    <col min="1" max="1" width="83.421875" style="0" customWidth="1"/>
    <col min="3" max="3" width="12.421875" style="0" customWidth="1"/>
    <col min="4" max="4" width="12.7109375" style="0" customWidth="1"/>
    <col min="5" max="5" width="12.28125" style="0" bestFit="1" customWidth="1"/>
    <col min="6" max="7" width="10.28125" style="0" customWidth="1"/>
    <col min="8" max="8" width="11.28125" style="0" customWidth="1"/>
    <col min="9" max="9" width="12.57421875" style="0" customWidth="1"/>
    <col min="10" max="11" width="12.00390625" style="0" customWidth="1"/>
  </cols>
  <sheetData>
    <row r="1" spans="1:11" ht="21" customHeight="1">
      <c r="A1" s="177" t="s">
        <v>24</v>
      </c>
      <c r="B1" s="178"/>
      <c r="C1" s="178"/>
      <c r="D1" s="178"/>
      <c r="E1" s="178"/>
      <c r="F1" s="178"/>
      <c r="G1" s="178"/>
      <c r="H1" s="178"/>
      <c r="I1" s="179"/>
      <c r="J1" s="180"/>
      <c r="K1" s="180"/>
    </row>
    <row r="2" spans="1:11" ht="18.75" customHeight="1">
      <c r="A2" s="181" t="s">
        <v>634</v>
      </c>
      <c r="B2" s="178"/>
      <c r="C2" s="178"/>
      <c r="D2" s="178"/>
      <c r="E2" s="178"/>
      <c r="F2" s="178"/>
      <c r="G2" s="178"/>
      <c r="H2" s="178"/>
      <c r="I2" s="179"/>
      <c r="J2" s="180"/>
      <c r="K2" s="180"/>
    </row>
    <row r="3" spans="1:9" ht="18">
      <c r="A3" s="41"/>
      <c r="I3" t="s">
        <v>783</v>
      </c>
    </row>
    <row r="4" ht="15">
      <c r="A4" s="132" t="s">
        <v>761</v>
      </c>
    </row>
    <row r="5" spans="1:11" ht="25.5" customHeight="1">
      <c r="A5" s="187" t="s">
        <v>153</v>
      </c>
      <c r="B5" s="189" t="s">
        <v>154</v>
      </c>
      <c r="C5" s="182" t="s">
        <v>665</v>
      </c>
      <c r="D5" s="183"/>
      <c r="E5" s="184"/>
      <c r="F5" s="182" t="s">
        <v>666</v>
      </c>
      <c r="G5" s="183"/>
      <c r="H5" s="184"/>
      <c r="I5" s="185" t="s">
        <v>756</v>
      </c>
      <c r="J5" s="186"/>
      <c r="K5" s="186"/>
    </row>
    <row r="6" spans="1:11" ht="25.5">
      <c r="A6" s="188"/>
      <c r="B6" s="190"/>
      <c r="C6" s="3" t="s">
        <v>759</v>
      </c>
      <c r="D6" s="3" t="s">
        <v>22</v>
      </c>
      <c r="E6" s="81" t="s">
        <v>23</v>
      </c>
      <c r="F6" s="3" t="s">
        <v>759</v>
      </c>
      <c r="G6" s="3" t="s">
        <v>22</v>
      </c>
      <c r="H6" s="81" t="s">
        <v>23</v>
      </c>
      <c r="I6" s="3" t="s">
        <v>759</v>
      </c>
      <c r="J6" s="3" t="s">
        <v>22</v>
      </c>
      <c r="K6" s="81" t="s">
        <v>23</v>
      </c>
    </row>
    <row r="7" spans="1:11" ht="15">
      <c r="A7" s="29" t="s">
        <v>155</v>
      </c>
      <c r="B7" s="30" t="s">
        <v>156</v>
      </c>
      <c r="C7" s="30">
        <v>43034</v>
      </c>
      <c r="D7" s="30">
        <v>53246</v>
      </c>
      <c r="E7" s="39">
        <v>53246</v>
      </c>
      <c r="F7" s="39"/>
      <c r="G7" s="39"/>
      <c r="H7" s="39"/>
      <c r="I7" s="30">
        <v>43034</v>
      </c>
      <c r="J7" s="30">
        <v>53246</v>
      </c>
      <c r="K7" s="39">
        <v>53246</v>
      </c>
    </row>
    <row r="8" spans="1:11" ht="9.75" customHeight="1">
      <c r="A8" s="29" t="s">
        <v>157</v>
      </c>
      <c r="B8" s="31" t="s">
        <v>158</v>
      </c>
      <c r="C8" s="31"/>
      <c r="D8" s="31"/>
      <c r="E8" s="39"/>
      <c r="F8" s="39"/>
      <c r="G8" s="39"/>
      <c r="H8" s="39"/>
      <c r="I8" s="31"/>
      <c r="J8" s="31"/>
      <c r="K8" s="39"/>
    </row>
    <row r="9" spans="1:11" ht="9.75" customHeight="1">
      <c r="A9" s="29" t="s">
        <v>159</v>
      </c>
      <c r="B9" s="31" t="s">
        <v>160</v>
      </c>
      <c r="C9" s="31"/>
      <c r="D9" s="31"/>
      <c r="E9" s="39"/>
      <c r="F9" s="39"/>
      <c r="G9" s="39"/>
      <c r="H9" s="39"/>
      <c r="I9" s="31"/>
      <c r="J9" s="31"/>
      <c r="K9" s="39"/>
    </row>
    <row r="10" spans="1:11" ht="9.75" customHeight="1">
      <c r="A10" s="32" t="s">
        <v>161</v>
      </c>
      <c r="B10" s="31" t="s">
        <v>162</v>
      </c>
      <c r="C10" s="31"/>
      <c r="D10" s="31"/>
      <c r="E10" s="39"/>
      <c r="F10" s="39"/>
      <c r="G10" s="39"/>
      <c r="H10" s="39"/>
      <c r="I10" s="31"/>
      <c r="J10" s="31"/>
      <c r="K10" s="39"/>
    </row>
    <row r="11" spans="1:11" ht="9.75" customHeight="1">
      <c r="A11" s="32" t="s">
        <v>163</v>
      </c>
      <c r="B11" s="31" t="s">
        <v>164</v>
      </c>
      <c r="C11" s="31"/>
      <c r="D11" s="31"/>
      <c r="E11" s="39"/>
      <c r="F11" s="39"/>
      <c r="G11" s="39"/>
      <c r="H11" s="39"/>
      <c r="I11" s="31"/>
      <c r="J11" s="31"/>
      <c r="K11" s="39"/>
    </row>
    <row r="12" spans="1:11" ht="15">
      <c r="A12" s="32" t="s">
        <v>165</v>
      </c>
      <c r="B12" s="31" t="s">
        <v>166</v>
      </c>
      <c r="C12" s="31">
        <v>1362</v>
      </c>
      <c r="D12" s="31"/>
      <c r="E12" s="39"/>
      <c r="F12" s="39"/>
      <c r="G12" s="39"/>
      <c r="H12" s="39"/>
      <c r="I12" s="31">
        <v>1362</v>
      </c>
      <c r="J12" s="31"/>
      <c r="K12" s="39"/>
    </row>
    <row r="13" spans="1:11" ht="15">
      <c r="A13" s="32" t="s">
        <v>167</v>
      </c>
      <c r="B13" s="31" t="s">
        <v>168</v>
      </c>
      <c r="C13" s="31">
        <v>2653</v>
      </c>
      <c r="D13" s="31"/>
      <c r="E13" s="39"/>
      <c r="F13" s="39"/>
      <c r="G13" s="39"/>
      <c r="H13" s="39"/>
      <c r="I13" s="31">
        <v>2653</v>
      </c>
      <c r="J13" s="31"/>
      <c r="K13" s="39"/>
    </row>
    <row r="14" spans="1:11" ht="15">
      <c r="A14" s="32" t="s">
        <v>169</v>
      </c>
      <c r="B14" s="31" t="s">
        <v>170</v>
      </c>
      <c r="C14" s="31">
        <v>155</v>
      </c>
      <c r="D14" s="31"/>
      <c r="E14" s="39"/>
      <c r="F14" s="39"/>
      <c r="G14" s="39"/>
      <c r="H14" s="39"/>
      <c r="I14" s="31">
        <v>155</v>
      </c>
      <c r="J14" s="31"/>
      <c r="K14" s="39"/>
    </row>
    <row r="15" spans="1:11" ht="15">
      <c r="A15" s="5" t="s">
        <v>171</v>
      </c>
      <c r="B15" s="31" t="s">
        <v>172</v>
      </c>
      <c r="C15" s="31">
        <v>300</v>
      </c>
      <c r="D15" s="31">
        <v>118</v>
      </c>
      <c r="E15" s="39">
        <v>118</v>
      </c>
      <c r="F15" s="39"/>
      <c r="G15" s="39"/>
      <c r="H15" s="39"/>
      <c r="I15" s="31">
        <v>300</v>
      </c>
      <c r="J15" s="31">
        <v>118</v>
      </c>
      <c r="K15" s="39">
        <v>118</v>
      </c>
    </row>
    <row r="16" spans="1:11" ht="15">
      <c r="A16" s="5" t="s">
        <v>173</v>
      </c>
      <c r="B16" s="31" t="s">
        <v>174</v>
      </c>
      <c r="C16" s="31">
        <v>400</v>
      </c>
      <c r="D16" s="31">
        <v>498</v>
      </c>
      <c r="E16" s="39">
        <v>498</v>
      </c>
      <c r="F16" s="39"/>
      <c r="G16" s="39"/>
      <c r="H16" s="39"/>
      <c r="I16" s="31">
        <v>400</v>
      </c>
      <c r="J16" s="31">
        <v>498</v>
      </c>
      <c r="K16" s="39">
        <v>498</v>
      </c>
    </row>
    <row r="17" spans="1:11" ht="9.75" customHeight="1">
      <c r="A17" s="5" t="s">
        <v>175</v>
      </c>
      <c r="B17" s="31" t="s">
        <v>176</v>
      </c>
      <c r="C17" s="31"/>
      <c r="D17" s="31"/>
      <c r="E17" s="39"/>
      <c r="F17" s="39"/>
      <c r="G17" s="39"/>
      <c r="H17" s="39"/>
      <c r="I17" s="31"/>
      <c r="J17" s="31"/>
      <c r="K17" s="39"/>
    </row>
    <row r="18" spans="1:11" ht="9.75" customHeight="1">
      <c r="A18" s="5" t="s">
        <v>177</v>
      </c>
      <c r="B18" s="31" t="s">
        <v>178</v>
      </c>
      <c r="C18" s="31"/>
      <c r="D18" s="31"/>
      <c r="E18" s="39"/>
      <c r="F18" s="39"/>
      <c r="G18" s="39"/>
      <c r="H18" s="39"/>
      <c r="I18" s="31"/>
      <c r="J18" s="31"/>
      <c r="K18" s="39"/>
    </row>
    <row r="19" spans="1:11" ht="15">
      <c r="A19" s="5" t="s">
        <v>518</v>
      </c>
      <c r="B19" s="31" t="s">
        <v>179</v>
      </c>
      <c r="C19" s="31"/>
      <c r="D19" s="31">
        <v>201</v>
      </c>
      <c r="E19" s="39">
        <v>201</v>
      </c>
      <c r="F19" s="39"/>
      <c r="G19" s="39"/>
      <c r="H19" s="39"/>
      <c r="I19" s="31"/>
      <c r="J19" s="31">
        <v>201</v>
      </c>
      <c r="K19" s="39">
        <v>201</v>
      </c>
    </row>
    <row r="20" spans="1:11" ht="15">
      <c r="A20" s="33" t="s">
        <v>456</v>
      </c>
      <c r="B20" s="34" t="s">
        <v>180</v>
      </c>
      <c r="C20" s="34">
        <f aca="true" t="shared" si="0" ref="C20:K20">SUM(C7:C19)</f>
        <v>47904</v>
      </c>
      <c r="D20" s="34">
        <f t="shared" si="0"/>
        <v>54063</v>
      </c>
      <c r="E20" s="34">
        <f t="shared" si="0"/>
        <v>54063</v>
      </c>
      <c r="F20" s="34">
        <f t="shared" si="0"/>
        <v>0</v>
      </c>
      <c r="G20" s="34">
        <f t="shared" si="0"/>
        <v>0</v>
      </c>
      <c r="H20" s="34">
        <f t="shared" si="0"/>
        <v>0</v>
      </c>
      <c r="I20" s="34">
        <f t="shared" si="0"/>
        <v>47904</v>
      </c>
      <c r="J20" s="34">
        <f t="shared" si="0"/>
        <v>54063</v>
      </c>
      <c r="K20" s="34">
        <f t="shared" si="0"/>
        <v>54063</v>
      </c>
    </row>
    <row r="21" spans="1:11" ht="15">
      <c r="A21" s="5" t="s">
        <v>181</v>
      </c>
      <c r="B21" s="31" t="s">
        <v>182</v>
      </c>
      <c r="C21" s="31"/>
      <c r="D21" s="31"/>
      <c r="E21" s="39"/>
      <c r="F21" s="39"/>
      <c r="G21" s="39"/>
      <c r="H21" s="39"/>
      <c r="I21" s="31"/>
      <c r="J21" s="31"/>
      <c r="K21" s="39"/>
    </row>
    <row r="22" spans="1:11" ht="9.75" customHeight="1">
      <c r="A22" s="5" t="s">
        <v>183</v>
      </c>
      <c r="B22" s="31" t="s">
        <v>184</v>
      </c>
      <c r="C22" s="31"/>
      <c r="D22" s="31"/>
      <c r="E22" s="39"/>
      <c r="F22" s="39"/>
      <c r="G22" s="39"/>
      <c r="H22" s="39"/>
      <c r="I22" s="31"/>
      <c r="J22" s="31"/>
      <c r="K22" s="39"/>
    </row>
    <row r="23" spans="1:11" ht="15">
      <c r="A23" s="6" t="s">
        <v>185</v>
      </c>
      <c r="B23" s="31" t="s">
        <v>186</v>
      </c>
      <c r="C23" s="31"/>
      <c r="D23" s="31">
        <v>611</v>
      </c>
      <c r="E23" s="39">
        <v>611</v>
      </c>
      <c r="F23" s="39"/>
      <c r="G23" s="39"/>
      <c r="H23" s="39"/>
      <c r="I23" s="31"/>
      <c r="J23" s="31">
        <v>611</v>
      </c>
      <c r="K23" s="39">
        <v>611</v>
      </c>
    </row>
    <row r="24" spans="1:11" ht="15">
      <c r="A24" s="7" t="s">
        <v>457</v>
      </c>
      <c r="B24" s="34" t="s">
        <v>187</v>
      </c>
      <c r="C24" s="34">
        <f aca="true" t="shared" si="1" ref="C24:K24">SUM(C21:C23)</f>
        <v>0</v>
      </c>
      <c r="D24" s="34">
        <f t="shared" si="1"/>
        <v>611</v>
      </c>
      <c r="E24" s="34">
        <f t="shared" si="1"/>
        <v>611</v>
      </c>
      <c r="F24" s="34">
        <f t="shared" si="1"/>
        <v>0</v>
      </c>
      <c r="G24" s="34">
        <f t="shared" si="1"/>
        <v>0</v>
      </c>
      <c r="H24" s="34">
        <f t="shared" si="1"/>
        <v>0</v>
      </c>
      <c r="I24" s="34">
        <f t="shared" si="1"/>
        <v>0</v>
      </c>
      <c r="J24" s="34">
        <f t="shared" si="1"/>
        <v>611</v>
      </c>
      <c r="K24" s="34">
        <f t="shared" si="1"/>
        <v>611</v>
      </c>
    </row>
    <row r="25" spans="1:11" ht="15">
      <c r="A25" s="44" t="s">
        <v>548</v>
      </c>
      <c r="B25" s="45" t="s">
        <v>188</v>
      </c>
      <c r="C25" s="45">
        <f aca="true" t="shared" si="2" ref="C25:K25">SUM(C24,C20)</f>
        <v>47904</v>
      </c>
      <c r="D25" s="45">
        <f t="shared" si="2"/>
        <v>54674</v>
      </c>
      <c r="E25" s="45">
        <f t="shared" si="2"/>
        <v>54674</v>
      </c>
      <c r="F25" s="45">
        <f t="shared" si="2"/>
        <v>0</v>
      </c>
      <c r="G25" s="45">
        <f t="shared" si="2"/>
        <v>0</v>
      </c>
      <c r="H25" s="45">
        <f t="shared" si="2"/>
        <v>0</v>
      </c>
      <c r="I25" s="45">
        <f t="shared" si="2"/>
        <v>47904</v>
      </c>
      <c r="J25" s="45">
        <f t="shared" si="2"/>
        <v>54674</v>
      </c>
      <c r="K25" s="45">
        <f t="shared" si="2"/>
        <v>54674</v>
      </c>
    </row>
    <row r="26" spans="1:11" ht="15">
      <c r="A26" s="38" t="s">
        <v>519</v>
      </c>
      <c r="B26" s="45" t="s">
        <v>189</v>
      </c>
      <c r="C26" s="45">
        <v>12934</v>
      </c>
      <c r="D26" s="45">
        <v>13116</v>
      </c>
      <c r="E26" s="134">
        <v>13116</v>
      </c>
      <c r="F26" s="39"/>
      <c r="G26" s="39"/>
      <c r="H26" s="39"/>
      <c r="I26" s="45">
        <v>12934</v>
      </c>
      <c r="J26" s="45">
        <v>13116</v>
      </c>
      <c r="K26" s="134">
        <v>13116</v>
      </c>
    </row>
    <row r="27" spans="1:11" ht="15">
      <c r="A27" s="5" t="s">
        <v>190</v>
      </c>
      <c r="B27" s="31" t="s">
        <v>191</v>
      </c>
      <c r="C27" s="31">
        <v>1000</v>
      </c>
      <c r="D27" s="31">
        <v>570</v>
      </c>
      <c r="E27" s="39">
        <v>567</v>
      </c>
      <c r="F27" s="39"/>
      <c r="G27" s="39"/>
      <c r="H27" s="39"/>
      <c r="I27" s="31">
        <v>1000</v>
      </c>
      <c r="J27" s="31">
        <v>570</v>
      </c>
      <c r="K27" s="39">
        <v>567</v>
      </c>
    </row>
    <row r="28" spans="1:11" ht="15">
      <c r="A28" s="5" t="s">
        <v>192</v>
      </c>
      <c r="B28" s="31" t="s">
        <v>193</v>
      </c>
      <c r="C28" s="31">
        <v>5170</v>
      </c>
      <c r="D28" s="31">
        <v>3089</v>
      </c>
      <c r="E28" s="39">
        <v>3089</v>
      </c>
      <c r="F28" s="39"/>
      <c r="G28" s="39"/>
      <c r="H28" s="39"/>
      <c r="I28" s="31">
        <v>5170</v>
      </c>
      <c r="J28" s="31">
        <v>3089</v>
      </c>
      <c r="K28" s="39">
        <v>3089</v>
      </c>
    </row>
    <row r="29" spans="1:11" ht="15">
      <c r="A29" s="5" t="s">
        <v>194</v>
      </c>
      <c r="B29" s="31" t="s">
        <v>195</v>
      </c>
      <c r="C29" s="31"/>
      <c r="D29" s="31"/>
      <c r="E29" s="39"/>
      <c r="F29" s="39"/>
      <c r="G29" s="39"/>
      <c r="H29" s="39"/>
      <c r="I29" s="31"/>
      <c r="J29" s="31"/>
      <c r="K29" s="39"/>
    </row>
    <row r="30" spans="1:11" ht="15">
      <c r="A30" s="7" t="s">
        <v>458</v>
      </c>
      <c r="B30" s="34" t="s">
        <v>196</v>
      </c>
      <c r="C30" s="34">
        <f aca="true" t="shared" si="3" ref="C30:K30">SUM(C27:C29)</f>
        <v>6170</v>
      </c>
      <c r="D30" s="34">
        <f t="shared" si="3"/>
        <v>3659</v>
      </c>
      <c r="E30" s="34">
        <f t="shared" si="3"/>
        <v>3656</v>
      </c>
      <c r="F30" s="34">
        <f t="shared" si="3"/>
        <v>0</v>
      </c>
      <c r="G30" s="34">
        <f t="shared" si="3"/>
        <v>0</v>
      </c>
      <c r="H30" s="34">
        <f t="shared" si="3"/>
        <v>0</v>
      </c>
      <c r="I30" s="34">
        <f t="shared" si="3"/>
        <v>6170</v>
      </c>
      <c r="J30" s="34">
        <f t="shared" si="3"/>
        <v>3659</v>
      </c>
      <c r="K30" s="34">
        <f t="shared" si="3"/>
        <v>3656</v>
      </c>
    </row>
    <row r="31" spans="1:11" ht="15">
      <c r="A31" s="5" t="s">
        <v>197</v>
      </c>
      <c r="B31" s="31" t="s">
        <v>198</v>
      </c>
      <c r="C31" s="31">
        <v>4000</v>
      </c>
      <c r="D31" s="31">
        <v>3804</v>
      </c>
      <c r="E31" s="39">
        <v>3778</v>
      </c>
      <c r="F31" s="39"/>
      <c r="G31" s="39"/>
      <c r="H31" s="39"/>
      <c r="I31" s="31">
        <v>4000</v>
      </c>
      <c r="J31" s="31">
        <v>3804</v>
      </c>
      <c r="K31" s="39">
        <v>3778</v>
      </c>
    </row>
    <row r="32" spans="1:11" ht="15">
      <c r="A32" s="5" t="s">
        <v>199</v>
      </c>
      <c r="B32" s="31" t="s">
        <v>200</v>
      </c>
      <c r="C32" s="31">
        <v>3400</v>
      </c>
      <c r="D32" s="31">
        <v>2154</v>
      </c>
      <c r="E32" s="39">
        <v>2154</v>
      </c>
      <c r="F32" s="39"/>
      <c r="G32" s="39"/>
      <c r="H32" s="39"/>
      <c r="I32" s="31">
        <v>3400</v>
      </c>
      <c r="J32" s="31">
        <v>2154</v>
      </c>
      <c r="K32" s="39">
        <v>2154</v>
      </c>
    </row>
    <row r="33" spans="1:11" ht="15" customHeight="1">
      <c r="A33" s="7" t="s">
        <v>549</v>
      </c>
      <c r="B33" s="34" t="s">
        <v>201</v>
      </c>
      <c r="C33" s="34">
        <f aca="true" t="shared" si="4" ref="C33:K33">SUM(C31:C32)</f>
        <v>7400</v>
      </c>
      <c r="D33" s="34">
        <f t="shared" si="4"/>
        <v>5958</v>
      </c>
      <c r="E33" s="34">
        <f t="shared" si="4"/>
        <v>5932</v>
      </c>
      <c r="F33" s="34">
        <f t="shared" si="4"/>
        <v>0</v>
      </c>
      <c r="G33" s="34">
        <f t="shared" si="4"/>
        <v>0</v>
      </c>
      <c r="H33" s="34">
        <f t="shared" si="4"/>
        <v>0</v>
      </c>
      <c r="I33" s="34">
        <f t="shared" si="4"/>
        <v>7400</v>
      </c>
      <c r="J33" s="34">
        <f t="shared" si="4"/>
        <v>5958</v>
      </c>
      <c r="K33" s="34">
        <f t="shared" si="4"/>
        <v>5932</v>
      </c>
    </row>
    <row r="34" spans="1:11" ht="15">
      <c r="A34" s="5" t="s">
        <v>202</v>
      </c>
      <c r="B34" s="31" t="s">
        <v>203</v>
      </c>
      <c r="C34" s="31">
        <v>4020</v>
      </c>
      <c r="D34" s="31">
        <v>1489</v>
      </c>
      <c r="E34" s="39">
        <v>1489</v>
      </c>
      <c r="F34" s="39"/>
      <c r="G34" s="39"/>
      <c r="H34" s="39"/>
      <c r="I34" s="31">
        <v>4020</v>
      </c>
      <c r="J34" s="31">
        <v>1489</v>
      </c>
      <c r="K34" s="39">
        <v>1489</v>
      </c>
    </row>
    <row r="35" spans="1:11" ht="9.75" customHeight="1">
      <c r="A35" s="5" t="s">
        <v>204</v>
      </c>
      <c r="B35" s="31" t="s">
        <v>205</v>
      </c>
      <c r="C35" s="31"/>
      <c r="D35" s="31"/>
      <c r="E35" s="39"/>
      <c r="F35" s="39"/>
      <c r="G35" s="39"/>
      <c r="H35" s="39"/>
      <c r="I35" s="31"/>
      <c r="J35" s="31"/>
      <c r="K35" s="39"/>
    </row>
    <row r="36" spans="1:11" ht="9.75" customHeight="1">
      <c r="A36" s="5" t="s">
        <v>520</v>
      </c>
      <c r="B36" s="31" t="s">
        <v>206</v>
      </c>
      <c r="C36" s="31"/>
      <c r="D36" s="31"/>
      <c r="E36" s="39"/>
      <c r="F36" s="39"/>
      <c r="G36" s="39"/>
      <c r="H36" s="39"/>
      <c r="I36" s="31"/>
      <c r="J36" s="31"/>
      <c r="K36" s="39"/>
    </row>
    <row r="37" spans="1:11" ht="15">
      <c r="A37" s="5" t="s">
        <v>207</v>
      </c>
      <c r="B37" s="31" t="s">
        <v>208</v>
      </c>
      <c r="C37" s="31">
        <v>1000</v>
      </c>
      <c r="D37" s="31">
        <v>126</v>
      </c>
      <c r="E37" s="39">
        <v>126</v>
      </c>
      <c r="F37" s="39"/>
      <c r="G37" s="39"/>
      <c r="H37" s="39"/>
      <c r="I37" s="31">
        <v>1000</v>
      </c>
      <c r="J37" s="31">
        <v>126</v>
      </c>
      <c r="K37" s="39">
        <v>126</v>
      </c>
    </row>
    <row r="38" spans="1:11" ht="15">
      <c r="A38" s="10" t="s">
        <v>521</v>
      </c>
      <c r="B38" s="31" t="s">
        <v>209</v>
      </c>
      <c r="C38" s="31"/>
      <c r="D38" s="31"/>
      <c r="E38" s="39"/>
      <c r="F38" s="39"/>
      <c r="G38" s="39"/>
      <c r="H38" s="39"/>
      <c r="I38" s="31"/>
      <c r="J38" s="31"/>
      <c r="K38" s="39"/>
    </row>
    <row r="39" spans="1:11" ht="15">
      <c r="A39" s="6" t="s">
        <v>210</v>
      </c>
      <c r="B39" s="31" t="s">
        <v>211</v>
      </c>
      <c r="C39" s="31">
        <v>5000</v>
      </c>
      <c r="D39" s="31">
        <v>1515</v>
      </c>
      <c r="E39" s="39">
        <v>1515</v>
      </c>
      <c r="F39" s="39"/>
      <c r="G39" s="39"/>
      <c r="H39" s="39"/>
      <c r="I39" s="31">
        <v>5000</v>
      </c>
      <c r="J39" s="31">
        <v>1515</v>
      </c>
      <c r="K39" s="39">
        <v>1515</v>
      </c>
    </row>
    <row r="40" spans="1:11" ht="15">
      <c r="A40" s="5" t="s">
        <v>522</v>
      </c>
      <c r="B40" s="31" t="s">
        <v>212</v>
      </c>
      <c r="C40" s="31">
        <v>2000</v>
      </c>
      <c r="D40" s="31">
        <v>3840</v>
      </c>
      <c r="E40" s="39">
        <v>3840</v>
      </c>
      <c r="F40" s="39"/>
      <c r="G40" s="39"/>
      <c r="H40" s="39"/>
      <c r="I40" s="31">
        <v>2000</v>
      </c>
      <c r="J40" s="31">
        <v>3840</v>
      </c>
      <c r="K40" s="39">
        <v>3840</v>
      </c>
    </row>
    <row r="41" spans="1:11" ht="15">
      <c r="A41" s="7" t="s">
        <v>459</v>
      </c>
      <c r="B41" s="34" t="s">
        <v>213</v>
      </c>
      <c r="C41" s="34">
        <f aca="true" t="shared" si="5" ref="C41:K41">SUM(C34:C40)</f>
        <v>12020</v>
      </c>
      <c r="D41" s="34">
        <f t="shared" si="5"/>
        <v>6970</v>
      </c>
      <c r="E41" s="34">
        <f t="shared" si="5"/>
        <v>6970</v>
      </c>
      <c r="F41" s="34">
        <f t="shared" si="5"/>
        <v>0</v>
      </c>
      <c r="G41" s="34">
        <f t="shared" si="5"/>
        <v>0</v>
      </c>
      <c r="H41" s="34">
        <f t="shared" si="5"/>
        <v>0</v>
      </c>
      <c r="I41" s="34">
        <f t="shared" si="5"/>
        <v>12020</v>
      </c>
      <c r="J41" s="34">
        <f t="shared" si="5"/>
        <v>6970</v>
      </c>
      <c r="K41" s="34">
        <f t="shared" si="5"/>
        <v>6970</v>
      </c>
    </row>
    <row r="42" spans="1:11" ht="15">
      <c r="A42" s="5" t="s">
        <v>214</v>
      </c>
      <c r="B42" s="31" t="s">
        <v>215</v>
      </c>
      <c r="C42" s="31">
        <v>400</v>
      </c>
      <c r="D42" s="31">
        <v>454</v>
      </c>
      <c r="E42" s="39">
        <v>454</v>
      </c>
      <c r="F42" s="39"/>
      <c r="G42" s="39"/>
      <c r="H42" s="39"/>
      <c r="I42" s="31">
        <v>400</v>
      </c>
      <c r="J42" s="31">
        <v>454</v>
      </c>
      <c r="K42" s="39">
        <v>454</v>
      </c>
    </row>
    <row r="43" spans="1:11" ht="15">
      <c r="A43" s="5" t="s">
        <v>216</v>
      </c>
      <c r="B43" s="31" t="s">
        <v>217</v>
      </c>
      <c r="C43" s="31"/>
      <c r="D43" s="31">
        <v>42</v>
      </c>
      <c r="E43" s="39">
        <v>42</v>
      </c>
      <c r="F43" s="39"/>
      <c r="G43" s="39"/>
      <c r="H43" s="39"/>
      <c r="I43" s="31"/>
      <c r="J43" s="31">
        <v>42</v>
      </c>
      <c r="K43" s="39">
        <v>42</v>
      </c>
    </row>
    <row r="44" spans="1:11" ht="15">
      <c r="A44" s="7" t="s">
        <v>460</v>
      </c>
      <c r="B44" s="34" t="s">
        <v>218</v>
      </c>
      <c r="C44" s="34">
        <f aca="true" t="shared" si="6" ref="C44:K44">SUM(C42:C43)</f>
        <v>400</v>
      </c>
      <c r="D44" s="34">
        <f t="shared" si="6"/>
        <v>496</v>
      </c>
      <c r="E44" s="34">
        <f t="shared" si="6"/>
        <v>496</v>
      </c>
      <c r="F44" s="34">
        <f t="shared" si="6"/>
        <v>0</v>
      </c>
      <c r="G44" s="34">
        <f t="shared" si="6"/>
        <v>0</v>
      </c>
      <c r="H44" s="34">
        <f t="shared" si="6"/>
        <v>0</v>
      </c>
      <c r="I44" s="34">
        <f t="shared" si="6"/>
        <v>400</v>
      </c>
      <c r="J44" s="34">
        <f t="shared" si="6"/>
        <v>496</v>
      </c>
      <c r="K44" s="34">
        <f t="shared" si="6"/>
        <v>496</v>
      </c>
    </row>
    <row r="45" spans="1:11" ht="15">
      <c r="A45" s="5" t="s">
        <v>219</v>
      </c>
      <c r="B45" s="31" t="s">
        <v>220</v>
      </c>
      <c r="C45" s="31">
        <v>6991</v>
      </c>
      <c r="D45" s="31">
        <v>2674</v>
      </c>
      <c r="E45" s="39">
        <v>2674</v>
      </c>
      <c r="F45" s="39"/>
      <c r="G45" s="39"/>
      <c r="H45" s="39"/>
      <c r="I45" s="31">
        <v>6991</v>
      </c>
      <c r="J45" s="31">
        <v>2674</v>
      </c>
      <c r="K45" s="39">
        <v>2674</v>
      </c>
    </row>
    <row r="46" spans="1:11" ht="9.75" customHeight="1">
      <c r="A46" s="5" t="s">
        <v>221</v>
      </c>
      <c r="B46" s="31" t="s">
        <v>222</v>
      </c>
      <c r="C46" s="31"/>
      <c r="D46" s="31"/>
      <c r="E46" s="39"/>
      <c r="F46" s="39"/>
      <c r="G46" s="39"/>
      <c r="H46" s="39"/>
      <c r="I46" s="31"/>
      <c r="J46" s="31"/>
      <c r="K46" s="39"/>
    </row>
    <row r="47" spans="1:11" ht="9.75" customHeight="1">
      <c r="A47" s="5" t="s">
        <v>523</v>
      </c>
      <c r="B47" s="31" t="s">
        <v>223</v>
      </c>
      <c r="C47" s="31"/>
      <c r="D47" s="31"/>
      <c r="E47" s="39"/>
      <c r="F47" s="39"/>
      <c r="G47" s="39"/>
      <c r="H47" s="39"/>
      <c r="I47" s="31"/>
      <c r="J47" s="31"/>
      <c r="K47" s="39"/>
    </row>
    <row r="48" spans="1:11" ht="9.75" customHeight="1">
      <c r="A48" s="5" t="s">
        <v>524</v>
      </c>
      <c r="B48" s="31" t="s">
        <v>224</v>
      </c>
      <c r="C48" s="31"/>
      <c r="D48" s="31"/>
      <c r="E48" s="39"/>
      <c r="F48" s="39"/>
      <c r="G48" s="39"/>
      <c r="H48" s="39"/>
      <c r="I48" s="31"/>
      <c r="J48" s="31"/>
      <c r="K48" s="39"/>
    </row>
    <row r="49" spans="1:11" ht="15">
      <c r="A49" s="5" t="s">
        <v>225</v>
      </c>
      <c r="B49" s="31" t="s">
        <v>226</v>
      </c>
      <c r="C49" s="31"/>
      <c r="D49" s="31">
        <v>3007</v>
      </c>
      <c r="E49" s="39">
        <v>3007</v>
      </c>
      <c r="F49" s="39"/>
      <c r="G49" s="39"/>
      <c r="H49" s="39"/>
      <c r="I49" s="31"/>
      <c r="J49" s="31">
        <v>3007</v>
      </c>
      <c r="K49" s="39">
        <v>3007</v>
      </c>
    </row>
    <row r="50" spans="1:11" ht="15">
      <c r="A50" s="7" t="s">
        <v>461</v>
      </c>
      <c r="B50" s="34" t="s">
        <v>227</v>
      </c>
      <c r="C50" s="34">
        <f aca="true" t="shared" si="7" ref="C50:K50">SUM(C45:C49)</f>
        <v>6991</v>
      </c>
      <c r="D50" s="34">
        <f t="shared" si="7"/>
        <v>5681</v>
      </c>
      <c r="E50" s="34">
        <f t="shared" si="7"/>
        <v>5681</v>
      </c>
      <c r="F50" s="34">
        <f t="shared" si="7"/>
        <v>0</v>
      </c>
      <c r="G50" s="34">
        <f t="shared" si="7"/>
        <v>0</v>
      </c>
      <c r="H50" s="34">
        <f t="shared" si="7"/>
        <v>0</v>
      </c>
      <c r="I50" s="34">
        <f t="shared" si="7"/>
        <v>6991</v>
      </c>
      <c r="J50" s="34">
        <f t="shared" si="7"/>
        <v>5681</v>
      </c>
      <c r="K50" s="34">
        <f t="shared" si="7"/>
        <v>5681</v>
      </c>
    </row>
    <row r="51" spans="1:11" ht="15">
      <c r="A51" s="38" t="s">
        <v>462</v>
      </c>
      <c r="B51" s="45" t="s">
        <v>228</v>
      </c>
      <c r="C51" s="45">
        <f aca="true" t="shared" si="8" ref="C51:K51">SUM(C50,C44,C41,C33,C30)</f>
        <v>32981</v>
      </c>
      <c r="D51" s="45">
        <f t="shared" si="8"/>
        <v>22764</v>
      </c>
      <c r="E51" s="45">
        <f t="shared" si="8"/>
        <v>22735</v>
      </c>
      <c r="F51" s="45">
        <f t="shared" si="8"/>
        <v>0</v>
      </c>
      <c r="G51" s="45">
        <f t="shared" si="8"/>
        <v>0</v>
      </c>
      <c r="H51" s="45">
        <f t="shared" si="8"/>
        <v>0</v>
      </c>
      <c r="I51" s="45">
        <f t="shared" si="8"/>
        <v>32981</v>
      </c>
      <c r="J51" s="45">
        <f t="shared" si="8"/>
        <v>22764</v>
      </c>
      <c r="K51" s="45">
        <f t="shared" si="8"/>
        <v>22735</v>
      </c>
    </row>
    <row r="52" spans="1:11" ht="9.75" customHeight="1">
      <c r="A52" s="13" t="s">
        <v>229</v>
      </c>
      <c r="B52" s="31" t="s">
        <v>230</v>
      </c>
      <c r="C52" s="31"/>
      <c r="D52" s="31"/>
      <c r="E52" s="39"/>
      <c r="F52" s="39"/>
      <c r="G52" s="39"/>
      <c r="H52" s="39"/>
      <c r="I52" s="31"/>
      <c r="J52" s="31"/>
      <c r="K52" s="39"/>
    </row>
    <row r="53" spans="1:11" ht="9.75" customHeight="1">
      <c r="A53" s="13" t="s">
        <v>463</v>
      </c>
      <c r="B53" s="31" t="s">
        <v>231</v>
      </c>
      <c r="C53" s="31"/>
      <c r="D53" s="31"/>
      <c r="E53" s="39"/>
      <c r="F53" s="39"/>
      <c r="G53" s="39"/>
      <c r="H53" s="39"/>
      <c r="I53" s="31"/>
      <c r="J53" s="31"/>
      <c r="K53" s="39"/>
    </row>
    <row r="54" spans="1:11" ht="9.75" customHeight="1">
      <c r="A54" s="17" t="s">
        <v>525</v>
      </c>
      <c r="B54" s="31" t="s">
        <v>232</v>
      </c>
      <c r="C54" s="31"/>
      <c r="D54" s="31"/>
      <c r="E54" s="39"/>
      <c r="F54" s="39"/>
      <c r="G54" s="39"/>
      <c r="H54" s="39"/>
      <c r="I54" s="31"/>
      <c r="J54" s="31"/>
      <c r="K54" s="39"/>
    </row>
    <row r="55" spans="1:11" ht="9.75" customHeight="1">
      <c r="A55" s="17" t="s">
        <v>526</v>
      </c>
      <c r="B55" s="31" t="s">
        <v>233</v>
      </c>
      <c r="C55" s="31"/>
      <c r="D55" s="31"/>
      <c r="E55" s="39"/>
      <c r="F55" s="39"/>
      <c r="G55" s="39"/>
      <c r="H55" s="39"/>
      <c r="I55" s="31"/>
      <c r="J55" s="31"/>
      <c r="K55" s="39"/>
    </row>
    <row r="56" spans="1:11" ht="15">
      <c r="A56" s="17" t="s">
        <v>527</v>
      </c>
      <c r="B56" s="31" t="s">
        <v>234</v>
      </c>
      <c r="C56" s="31">
        <v>345</v>
      </c>
      <c r="D56" s="31">
        <v>3776</v>
      </c>
      <c r="E56" s="39">
        <v>3776</v>
      </c>
      <c r="F56" s="39"/>
      <c r="G56" s="39"/>
      <c r="H56" s="39"/>
      <c r="I56" s="31">
        <v>345</v>
      </c>
      <c r="J56" s="31">
        <v>3776</v>
      </c>
      <c r="K56" s="39">
        <v>3776</v>
      </c>
    </row>
    <row r="57" spans="1:11" ht="15">
      <c r="A57" s="13" t="s">
        <v>528</v>
      </c>
      <c r="B57" s="31" t="s">
        <v>235</v>
      </c>
      <c r="C57" s="31"/>
      <c r="D57" s="31"/>
      <c r="E57" s="39"/>
      <c r="F57" s="39"/>
      <c r="G57" s="39"/>
      <c r="H57" s="39"/>
      <c r="I57" s="31"/>
      <c r="J57" s="31"/>
      <c r="K57" s="39"/>
    </row>
    <row r="58" spans="1:11" ht="15">
      <c r="A58" s="13" t="s">
        <v>529</v>
      </c>
      <c r="B58" s="31" t="s">
        <v>236</v>
      </c>
      <c r="C58" s="31"/>
      <c r="D58" s="31">
        <v>250</v>
      </c>
      <c r="E58" s="39">
        <v>250</v>
      </c>
      <c r="F58" s="39"/>
      <c r="G58" s="39"/>
      <c r="H58" s="39"/>
      <c r="I58" s="31"/>
      <c r="J58" s="31">
        <v>250</v>
      </c>
      <c r="K58" s="39">
        <v>250</v>
      </c>
    </row>
    <row r="59" spans="1:11" ht="15">
      <c r="A59" s="13" t="s">
        <v>530</v>
      </c>
      <c r="B59" s="31" t="s">
        <v>237</v>
      </c>
      <c r="C59" s="31">
        <v>1305</v>
      </c>
      <c r="D59" s="31">
        <v>4559</v>
      </c>
      <c r="E59" s="39">
        <v>4559</v>
      </c>
      <c r="F59" s="39"/>
      <c r="G59" s="39"/>
      <c r="H59" s="39"/>
      <c r="I59" s="31">
        <v>1305</v>
      </c>
      <c r="J59" s="31">
        <v>4559</v>
      </c>
      <c r="K59" s="39">
        <v>4559</v>
      </c>
    </row>
    <row r="60" spans="1:11" ht="15">
      <c r="A60" s="42" t="s">
        <v>492</v>
      </c>
      <c r="B60" s="45" t="s">
        <v>238</v>
      </c>
      <c r="C60" s="45">
        <f aca="true" t="shared" si="9" ref="C60:K60">SUM(C52:C59)</f>
        <v>1650</v>
      </c>
      <c r="D60" s="45">
        <f t="shared" si="9"/>
        <v>8585</v>
      </c>
      <c r="E60" s="45">
        <f t="shared" si="9"/>
        <v>8585</v>
      </c>
      <c r="F60" s="45">
        <f t="shared" si="9"/>
        <v>0</v>
      </c>
      <c r="G60" s="45">
        <f t="shared" si="9"/>
        <v>0</v>
      </c>
      <c r="H60" s="45">
        <f t="shared" si="9"/>
        <v>0</v>
      </c>
      <c r="I60" s="45">
        <f t="shared" si="9"/>
        <v>1650</v>
      </c>
      <c r="J60" s="45">
        <f t="shared" si="9"/>
        <v>8585</v>
      </c>
      <c r="K60" s="45">
        <f t="shared" si="9"/>
        <v>8585</v>
      </c>
    </row>
    <row r="61" spans="1:11" ht="9.75" customHeight="1">
      <c r="A61" s="12" t="s">
        <v>531</v>
      </c>
      <c r="B61" s="31" t="s">
        <v>239</v>
      </c>
      <c r="C61" s="31"/>
      <c r="D61" s="31"/>
      <c r="E61" s="39"/>
      <c r="F61" s="39"/>
      <c r="G61" s="39"/>
      <c r="H61" s="39"/>
      <c r="I61" s="31"/>
      <c r="J61" s="31"/>
      <c r="K61" s="39"/>
    </row>
    <row r="62" spans="1:11" ht="9.75" customHeight="1">
      <c r="A62" s="12" t="s">
        <v>240</v>
      </c>
      <c r="B62" s="31" t="s">
        <v>241</v>
      </c>
      <c r="C62" s="31"/>
      <c r="D62" s="31"/>
      <c r="E62" s="39"/>
      <c r="F62" s="39"/>
      <c r="G62" s="39"/>
      <c r="H62" s="39"/>
      <c r="I62" s="31"/>
      <c r="J62" s="31"/>
      <c r="K62" s="39"/>
    </row>
    <row r="63" spans="1:11" ht="9.75" customHeight="1">
      <c r="A63" s="12" t="s">
        <v>242</v>
      </c>
      <c r="B63" s="31" t="s">
        <v>243</v>
      </c>
      <c r="C63" s="31"/>
      <c r="D63" s="31"/>
      <c r="E63" s="39"/>
      <c r="F63" s="39"/>
      <c r="G63" s="39"/>
      <c r="H63" s="39"/>
      <c r="I63" s="31"/>
      <c r="J63" s="31"/>
      <c r="K63" s="39"/>
    </row>
    <row r="64" spans="1:11" ht="9.75" customHeight="1">
      <c r="A64" s="12" t="s">
        <v>493</v>
      </c>
      <c r="B64" s="31" t="s">
        <v>244</v>
      </c>
      <c r="C64" s="31"/>
      <c r="D64" s="31"/>
      <c r="E64" s="39"/>
      <c r="F64" s="39"/>
      <c r="G64" s="39"/>
      <c r="H64" s="39"/>
      <c r="I64" s="31"/>
      <c r="J64" s="31"/>
      <c r="K64" s="39"/>
    </row>
    <row r="65" spans="1:11" ht="9.75" customHeight="1">
      <c r="A65" s="12" t="s">
        <v>532</v>
      </c>
      <c r="B65" s="31" t="s">
        <v>245</v>
      </c>
      <c r="C65" s="31"/>
      <c r="D65" s="31"/>
      <c r="E65" s="39"/>
      <c r="F65" s="39"/>
      <c r="G65" s="39"/>
      <c r="H65" s="39"/>
      <c r="I65" s="31"/>
      <c r="J65" s="31"/>
      <c r="K65" s="39"/>
    </row>
    <row r="66" spans="1:11" ht="15">
      <c r="A66" s="12" t="s">
        <v>495</v>
      </c>
      <c r="B66" s="31" t="s">
        <v>246</v>
      </c>
      <c r="C66" s="31"/>
      <c r="D66" s="31">
        <v>2002</v>
      </c>
      <c r="E66" s="39">
        <v>2002</v>
      </c>
      <c r="F66" s="39"/>
      <c r="G66" s="39"/>
      <c r="H66" s="39"/>
      <c r="I66" s="31"/>
      <c r="J66" s="31">
        <v>2002</v>
      </c>
      <c r="K66" s="39">
        <v>2002</v>
      </c>
    </row>
    <row r="67" spans="1:11" ht="30">
      <c r="A67" s="12" t="s">
        <v>533</v>
      </c>
      <c r="B67" s="31" t="s">
        <v>247</v>
      </c>
      <c r="C67" s="31"/>
      <c r="D67" s="31"/>
      <c r="E67" s="39"/>
      <c r="F67" s="39"/>
      <c r="G67" s="39"/>
      <c r="H67" s="39"/>
      <c r="I67" s="31"/>
      <c r="J67" s="31"/>
      <c r="K67" s="39"/>
    </row>
    <row r="68" spans="1:11" ht="30">
      <c r="A68" s="12" t="s">
        <v>534</v>
      </c>
      <c r="B68" s="31" t="s">
        <v>248</v>
      </c>
      <c r="C68" s="31"/>
      <c r="D68" s="31"/>
      <c r="E68" s="39"/>
      <c r="F68" s="39"/>
      <c r="G68" s="39"/>
      <c r="H68" s="39"/>
      <c r="I68" s="31"/>
      <c r="J68" s="31"/>
      <c r="K68" s="39"/>
    </row>
    <row r="69" spans="1:11" ht="15">
      <c r="A69" s="12" t="s">
        <v>249</v>
      </c>
      <c r="B69" s="31" t="s">
        <v>250</v>
      </c>
      <c r="C69" s="31"/>
      <c r="D69" s="31"/>
      <c r="E69" s="39"/>
      <c r="F69" s="39"/>
      <c r="G69" s="39"/>
      <c r="H69" s="39"/>
      <c r="I69" s="31"/>
      <c r="J69" s="31"/>
      <c r="K69" s="39"/>
    </row>
    <row r="70" spans="1:11" ht="15">
      <c r="A70" s="20" t="s">
        <v>251</v>
      </c>
      <c r="B70" s="31" t="s">
        <v>252</v>
      </c>
      <c r="C70" s="31"/>
      <c r="D70" s="31"/>
      <c r="E70" s="39"/>
      <c r="F70" s="39"/>
      <c r="G70" s="39"/>
      <c r="H70" s="39"/>
      <c r="I70" s="31"/>
      <c r="J70" s="31"/>
      <c r="K70" s="39"/>
    </row>
    <row r="71" spans="1:11" ht="15">
      <c r="A71" s="12" t="s">
        <v>535</v>
      </c>
      <c r="B71" s="31" t="s">
        <v>253</v>
      </c>
      <c r="C71" s="31"/>
      <c r="D71" s="31"/>
      <c r="E71" s="39"/>
      <c r="F71" s="39"/>
      <c r="G71" s="39"/>
      <c r="H71" s="39"/>
      <c r="I71" s="31"/>
      <c r="J71" s="31"/>
      <c r="K71" s="39"/>
    </row>
    <row r="72" spans="1:11" ht="15">
      <c r="A72" s="20" t="s">
        <v>717</v>
      </c>
      <c r="B72" s="31" t="s">
        <v>254</v>
      </c>
      <c r="C72" s="31"/>
      <c r="D72" s="31"/>
      <c r="E72" s="39"/>
      <c r="F72" s="39"/>
      <c r="G72" s="39"/>
      <c r="H72" s="39"/>
      <c r="I72" s="31"/>
      <c r="J72" s="31"/>
      <c r="K72" s="39"/>
    </row>
    <row r="73" spans="1:11" ht="15">
      <c r="A73" s="20" t="s">
        <v>718</v>
      </c>
      <c r="B73" s="31" t="s">
        <v>254</v>
      </c>
      <c r="C73" s="31"/>
      <c r="D73" s="31"/>
      <c r="E73" s="39"/>
      <c r="F73" s="39"/>
      <c r="G73" s="39"/>
      <c r="H73" s="39"/>
      <c r="I73" s="31"/>
      <c r="J73" s="31"/>
      <c r="K73" s="39"/>
    </row>
    <row r="74" spans="1:11" ht="15">
      <c r="A74" s="42" t="s">
        <v>498</v>
      </c>
      <c r="B74" s="45" t="s">
        <v>255</v>
      </c>
      <c r="C74" s="45">
        <f aca="true" t="shared" si="10" ref="C74:K74">SUM(C61:C73)</f>
        <v>0</v>
      </c>
      <c r="D74" s="45">
        <f t="shared" si="10"/>
        <v>2002</v>
      </c>
      <c r="E74" s="45">
        <f t="shared" si="10"/>
        <v>2002</v>
      </c>
      <c r="F74" s="45">
        <f t="shared" si="10"/>
        <v>0</v>
      </c>
      <c r="G74" s="45">
        <f t="shared" si="10"/>
        <v>0</v>
      </c>
      <c r="H74" s="45">
        <f t="shared" si="10"/>
        <v>0</v>
      </c>
      <c r="I74" s="45">
        <f t="shared" si="10"/>
        <v>0</v>
      </c>
      <c r="J74" s="45">
        <f t="shared" si="10"/>
        <v>2002</v>
      </c>
      <c r="K74" s="45">
        <f t="shared" si="10"/>
        <v>2002</v>
      </c>
    </row>
    <row r="75" spans="1:11" ht="15.75">
      <c r="A75" s="97" t="s">
        <v>664</v>
      </c>
      <c r="B75" s="98"/>
      <c r="C75" s="98"/>
      <c r="D75" s="98"/>
      <c r="E75" s="99"/>
      <c r="F75" s="99"/>
      <c r="G75" s="99"/>
      <c r="H75" s="99"/>
      <c r="I75" s="98"/>
      <c r="J75" s="98"/>
      <c r="K75" s="99"/>
    </row>
    <row r="76" spans="1:11" ht="7.5" customHeight="1">
      <c r="A76" s="35" t="s">
        <v>256</v>
      </c>
      <c r="B76" s="31" t="s">
        <v>257</v>
      </c>
      <c r="C76" s="31"/>
      <c r="D76" s="31"/>
      <c r="E76" s="39"/>
      <c r="F76" s="39"/>
      <c r="G76" s="39"/>
      <c r="H76" s="39"/>
      <c r="I76" s="31"/>
      <c r="J76" s="31"/>
      <c r="K76" s="39"/>
    </row>
    <row r="77" spans="1:11" ht="7.5" customHeight="1">
      <c r="A77" s="35" t="s">
        <v>536</v>
      </c>
      <c r="B77" s="31" t="s">
        <v>258</v>
      </c>
      <c r="C77" s="31"/>
      <c r="D77" s="31"/>
      <c r="E77" s="39"/>
      <c r="F77" s="39"/>
      <c r="G77" s="39"/>
      <c r="H77" s="39"/>
      <c r="I77" s="31"/>
      <c r="J77" s="31"/>
      <c r="K77" s="39"/>
    </row>
    <row r="78" spans="1:11" ht="7.5" customHeight="1">
      <c r="A78" s="35" t="s">
        <v>259</v>
      </c>
      <c r="B78" s="31" t="s">
        <v>260</v>
      </c>
      <c r="C78" s="31"/>
      <c r="D78" s="31"/>
      <c r="E78" s="39"/>
      <c r="F78" s="39"/>
      <c r="G78" s="39"/>
      <c r="H78" s="39"/>
      <c r="I78" s="31"/>
      <c r="J78" s="31"/>
      <c r="K78" s="39"/>
    </row>
    <row r="79" spans="1:11" ht="7.5" customHeight="1">
      <c r="A79" s="35" t="s">
        <v>261</v>
      </c>
      <c r="B79" s="31" t="s">
        <v>262</v>
      </c>
      <c r="C79" s="31"/>
      <c r="D79" s="31"/>
      <c r="E79" s="39"/>
      <c r="F79" s="39"/>
      <c r="G79" s="39"/>
      <c r="H79" s="39"/>
      <c r="I79" s="31"/>
      <c r="J79" s="31"/>
      <c r="K79" s="39"/>
    </row>
    <row r="80" spans="1:11" ht="7.5" customHeight="1">
      <c r="A80" s="6" t="s">
        <v>263</v>
      </c>
      <c r="B80" s="31" t="s">
        <v>264</v>
      </c>
      <c r="C80" s="31"/>
      <c r="D80" s="31"/>
      <c r="E80" s="39"/>
      <c r="F80" s="39"/>
      <c r="G80" s="39"/>
      <c r="H80" s="39"/>
      <c r="I80" s="31"/>
      <c r="J80" s="31"/>
      <c r="K80" s="39"/>
    </row>
    <row r="81" spans="1:11" ht="7.5" customHeight="1">
      <c r="A81" s="6" t="s">
        <v>265</v>
      </c>
      <c r="B81" s="31" t="s">
        <v>266</v>
      </c>
      <c r="C81" s="31"/>
      <c r="D81" s="31"/>
      <c r="E81" s="39"/>
      <c r="F81" s="39"/>
      <c r="G81" s="39"/>
      <c r="H81" s="39"/>
      <c r="I81" s="31"/>
      <c r="J81" s="31"/>
      <c r="K81" s="39"/>
    </row>
    <row r="82" spans="1:11" ht="7.5" customHeight="1">
      <c r="A82" s="6" t="s">
        <v>267</v>
      </c>
      <c r="B82" s="31" t="s">
        <v>268</v>
      </c>
      <c r="C82" s="31"/>
      <c r="D82" s="31"/>
      <c r="E82" s="39"/>
      <c r="F82" s="39"/>
      <c r="G82" s="39"/>
      <c r="H82" s="39"/>
      <c r="I82" s="31"/>
      <c r="J82" s="31"/>
      <c r="K82" s="39"/>
    </row>
    <row r="83" spans="1:11" ht="7.5" customHeight="1">
      <c r="A83" s="43" t="s">
        <v>500</v>
      </c>
      <c r="B83" s="45" t="s">
        <v>269</v>
      </c>
      <c r="C83" s="45">
        <f aca="true" t="shared" si="11" ref="C83:K83">SUM(C76:C82)</f>
        <v>0</v>
      </c>
      <c r="D83" s="45">
        <f t="shared" si="11"/>
        <v>0</v>
      </c>
      <c r="E83" s="45">
        <f t="shared" si="11"/>
        <v>0</v>
      </c>
      <c r="F83" s="45">
        <f t="shared" si="11"/>
        <v>0</v>
      </c>
      <c r="G83" s="45">
        <f t="shared" si="11"/>
        <v>0</v>
      </c>
      <c r="H83" s="45">
        <f t="shared" si="11"/>
        <v>0</v>
      </c>
      <c r="I83" s="45">
        <f t="shared" si="11"/>
        <v>0</v>
      </c>
      <c r="J83" s="45">
        <f t="shared" si="11"/>
        <v>0</v>
      </c>
      <c r="K83" s="45">
        <f t="shared" si="11"/>
        <v>0</v>
      </c>
    </row>
    <row r="84" spans="1:11" ht="7.5" customHeight="1">
      <c r="A84" s="13" t="s">
        <v>270</v>
      </c>
      <c r="B84" s="31" t="s">
        <v>271</v>
      </c>
      <c r="C84" s="31"/>
      <c r="D84" s="31"/>
      <c r="E84" s="39"/>
      <c r="F84" s="39"/>
      <c r="G84" s="39"/>
      <c r="H84" s="39"/>
      <c r="I84" s="31"/>
      <c r="J84" s="31"/>
      <c r="K84" s="39"/>
    </row>
    <row r="85" spans="1:11" ht="7.5" customHeight="1">
      <c r="A85" s="13" t="s">
        <v>272</v>
      </c>
      <c r="B85" s="31" t="s">
        <v>273</v>
      </c>
      <c r="C85" s="31"/>
      <c r="D85" s="31"/>
      <c r="E85" s="39"/>
      <c r="F85" s="39"/>
      <c r="G85" s="39"/>
      <c r="H85" s="39"/>
      <c r="I85" s="31"/>
      <c r="J85" s="31"/>
      <c r="K85" s="39"/>
    </row>
    <row r="86" spans="1:11" ht="7.5" customHeight="1">
      <c r="A86" s="13" t="s">
        <v>274</v>
      </c>
      <c r="B86" s="31" t="s">
        <v>275</v>
      </c>
      <c r="C86" s="31"/>
      <c r="D86" s="31"/>
      <c r="E86" s="39"/>
      <c r="F86" s="39"/>
      <c r="G86" s="39"/>
      <c r="H86" s="39"/>
      <c r="I86" s="31"/>
      <c r="J86" s="31"/>
      <c r="K86" s="39"/>
    </row>
    <row r="87" spans="1:11" ht="7.5" customHeight="1">
      <c r="A87" s="13" t="s">
        <v>276</v>
      </c>
      <c r="B87" s="31" t="s">
        <v>277</v>
      </c>
      <c r="C87" s="31"/>
      <c r="D87" s="31"/>
      <c r="E87" s="39"/>
      <c r="F87" s="39"/>
      <c r="G87" s="39"/>
      <c r="H87" s="39"/>
      <c r="I87" s="31"/>
      <c r="J87" s="31"/>
      <c r="K87" s="39"/>
    </row>
    <row r="88" spans="1:11" ht="7.5" customHeight="1">
      <c r="A88" s="42" t="s">
        <v>501</v>
      </c>
      <c r="B88" s="45" t="s">
        <v>278</v>
      </c>
      <c r="C88" s="45">
        <f aca="true" t="shared" si="12" ref="C88:K88">SUM(C84:C87)</f>
        <v>0</v>
      </c>
      <c r="D88" s="45">
        <f t="shared" si="12"/>
        <v>0</v>
      </c>
      <c r="E88" s="45">
        <f t="shared" si="12"/>
        <v>0</v>
      </c>
      <c r="F88" s="45">
        <f t="shared" si="12"/>
        <v>0</v>
      </c>
      <c r="G88" s="45">
        <f t="shared" si="12"/>
        <v>0</v>
      </c>
      <c r="H88" s="45">
        <f t="shared" si="12"/>
        <v>0</v>
      </c>
      <c r="I88" s="45">
        <f t="shared" si="12"/>
        <v>0</v>
      </c>
      <c r="J88" s="45">
        <f t="shared" si="12"/>
        <v>0</v>
      </c>
      <c r="K88" s="45">
        <f t="shared" si="12"/>
        <v>0</v>
      </c>
    </row>
    <row r="89" spans="1:11" ht="7.5" customHeight="1">
      <c r="A89" s="13" t="s">
        <v>279</v>
      </c>
      <c r="B89" s="31" t="s">
        <v>280</v>
      </c>
      <c r="C89" s="31"/>
      <c r="D89" s="31"/>
      <c r="E89" s="39"/>
      <c r="F89" s="39"/>
      <c r="G89" s="39"/>
      <c r="H89" s="39"/>
      <c r="I89" s="31"/>
      <c r="J89" s="31"/>
      <c r="K89" s="39"/>
    </row>
    <row r="90" spans="1:11" ht="7.5" customHeight="1">
      <c r="A90" s="13" t="s">
        <v>537</v>
      </c>
      <c r="B90" s="31" t="s">
        <v>281</v>
      </c>
      <c r="C90" s="31"/>
      <c r="D90" s="31"/>
      <c r="E90" s="39"/>
      <c r="F90" s="39"/>
      <c r="G90" s="39"/>
      <c r="H90" s="39"/>
      <c r="I90" s="31"/>
      <c r="J90" s="31"/>
      <c r="K90" s="39"/>
    </row>
    <row r="91" spans="1:11" ht="7.5" customHeight="1">
      <c r="A91" s="13" t="s">
        <v>538</v>
      </c>
      <c r="B91" s="31" t="s">
        <v>282</v>
      </c>
      <c r="C91" s="31"/>
      <c r="D91" s="31"/>
      <c r="E91" s="39"/>
      <c r="F91" s="39"/>
      <c r="G91" s="39"/>
      <c r="H91" s="39"/>
      <c r="I91" s="31"/>
      <c r="J91" s="31"/>
      <c r="K91" s="39"/>
    </row>
    <row r="92" spans="1:11" ht="7.5" customHeight="1">
      <c r="A92" s="13" t="s">
        <v>539</v>
      </c>
      <c r="B92" s="31" t="s">
        <v>283</v>
      </c>
      <c r="C92" s="31"/>
      <c r="D92" s="31"/>
      <c r="E92" s="39"/>
      <c r="F92" s="39"/>
      <c r="G92" s="39"/>
      <c r="H92" s="39"/>
      <c r="I92" s="31"/>
      <c r="J92" s="31"/>
      <c r="K92" s="39"/>
    </row>
    <row r="93" spans="1:11" ht="7.5" customHeight="1">
      <c r="A93" s="13" t="s">
        <v>540</v>
      </c>
      <c r="B93" s="31" t="s">
        <v>284</v>
      </c>
      <c r="C93" s="31"/>
      <c r="D93" s="31"/>
      <c r="E93" s="39"/>
      <c r="F93" s="39"/>
      <c r="G93" s="39"/>
      <c r="H93" s="39"/>
      <c r="I93" s="31"/>
      <c r="J93" s="31"/>
      <c r="K93" s="39"/>
    </row>
    <row r="94" spans="1:11" ht="7.5" customHeight="1">
      <c r="A94" s="13" t="s">
        <v>541</v>
      </c>
      <c r="B94" s="31" t="s">
        <v>285</v>
      </c>
      <c r="C94" s="31"/>
      <c r="D94" s="31"/>
      <c r="E94" s="39"/>
      <c r="F94" s="39"/>
      <c r="G94" s="39"/>
      <c r="H94" s="39"/>
      <c r="I94" s="31"/>
      <c r="J94" s="31"/>
      <c r="K94" s="39"/>
    </row>
    <row r="95" spans="1:11" ht="7.5" customHeight="1">
      <c r="A95" s="13" t="s">
        <v>286</v>
      </c>
      <c r="B95" s="31" t="s">
        <v>287</v>
      </c>
      <c r="C95" s="31"/>
      <c r="D95" s="31"/>
      <c r="E95" s="39"/>
      <c r="F95" s="39"/>
      <c r="G95" s="39"/>
      <c r="H95" s="39"/>
      <c r="I95" s="31"/>
      <c r="J95" s="31"/>
      <c r="K95" s="39"/>
    </row>
    <row r="96" spans="1:11" ht="7.5" customHeight="1">
      <c r="A96" s="13" t="s">
        <v>542</v>
      </c>
      <c r="B96" s="31" t="s">
        <v>288</v>
      </c>
      <c r="C96" s="31"/>
      <c r="D96" s="31"/>
      <c r="E96" s="39"/>
      <c r="F96" s="39"/>
      <c r="G96" s="39"/>
      <c r="H96" s="39"/>
      <c r="I96" s="31"/>
      <c r="J96" s="31"/>
      <c r="K96" s="39"/>
    </row>
    <row r="97" spans="1:11" ht="15">
      <c r="A97" s="42" t="s">
        <v>502</v>
      </c>
      <c r="B97" s="45" t="s">
        <v>289</v>
      </c>
      <c r="C97" s="45">
        <f aca="true" t="shared" si="13" ref="C97:K97">SUM(C89:C96)</f>
        <v>0</v>
      </c>
      <c r="D97" s="45">
        <f t="shared" si="13"/>
        <v>0</v>
      </c>
      <c r="E97" s="45">
        <f t="shared" si="13"/>
        <v>0</v>
      </c>
      <c r="F97" s="45">
        <f t="shared" si="13"/>
        <v>0</v>
      </c>
      <c r="G97" s="45">
        <f t="shared" si="13"/>
        <v>0</v>
      </c>
      <c r="H97" s="45">
        <f t="shared" si="13"/>
        <v>0</v>
      </c>
      <c r="I97" s="45">
        <f t="shared" si="13"/>
        <v>0</v>
      </c>
      <c r="J97" s="45">
        <f t="shared" si="13"/>
        <v>0</v>
      </c>
      <c r="K97" s="45">
        <f t="shared" si="13"/>
        <v>0</v>
      </c>
    </row>
    <row r="98" spans="1:11" ht="15.75">
      <c r="A98" s="97" t="s">
        <v>663</v>
      </c>
      <c r="B98" s="98"/>
      <c r="C98" s="98"/>
      <c r="D98" s="98"/>
      <c r="E98" s="99"/>
      <c r="F98" s="99"/>
      <c r="G98" s="99"/>
      <c r="H98" s="99"/>
      <c r="I98" s="98"/>
      <c r="J98" s="98"/>
      <c r="K98" s="99"/>
    </row>
    <row r="99" spans="1:11" ht="15.75">
      <c r="A99" s="102" t="s">
        <v>550</v>
      </c>
      <c r="B99" s="103" t="s">
        <v>290</v>
      </c>
      <c r="C99" s="103">
        <f aca="true" t="shared" si="14" ref="C99:K99">C25+C26+C51+C60+C74+C83+C88+C97</f>
        <v>95469</v>
      </c>
      <c r="D99" s="103">
        <f t="shared" si="14"/>
        <v>101141</v>
      </c>
      <c r="E99" s="103">
        <f t="shared" si="14"/>
        <v>101112</v>
      </c>
      <c r="F99" s="103">
        <f t="shared" si="14"/>
        <v>0</v>
      </c>
      <c r="G99" s="103">
        <f t="shared" si="14"/>
        <v>0</v>
      </c>
      <c r="H99" s="103">
        <f t="shared" si="14"/>
        <v>0</v>
      </c>
      <c r="I99" s="103">
        <f t="shared" si="14"/>
        <v>95469</v>
      </c>
      <c r="J99" s="103">
        <f t="shared" si="14"/>
        <v>101141</v>
      </c>
      <c r="K99" s="103">
        <f t="shared" si="14"/>
        <v>101112</v>
      </c>
    </row>
    <row r="100" spans="1:28" ht="7.5" customHeight="1">
      <c r="A100" s="13" t="s">
        <v>543</v>
      </c>
      <c r="B100" s="5" t="s">
        <v>291</v>
      </c>
      <c r="C100" s="5"/>
      <c r="D100" s="5"/>
      <c r="E100" s="13"/>
      <c r="F100" s="13"/>
      <c r="G100" s="13"/>
      <c r="H100" s="13"/>
      <c r="I100" s="5"/>
      <c r="J100" s="5"/>
      <c r="K100" s="1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4"/>
      <c r="AB100" s="24"/>
    </row>
    <row r="101" spans="1:28" ht="7.5" customHeight="1">
      <c r="A101" s="13" t="s">
        <v>294</v>
      </c>
      <c r="B101" s="5" t="s">
        <v>295</v>
      </c>
      <c r="C101" s="5"/>
      <c r="D101" s="5"/>
      <c r="E101" s="13"/>
      <c r="F101" s="13"/>
      <c r="G101" s="13"/>
      <c r="H101" s="13"/>
      <c r="I101" s="5"/>
      <c r="J101" s="5"/>
      <c r="K101" s="1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4"/>
      <c r="AB101" s="24"/>
    </row>
    <row r="102" spans="1:28" ht="7.5" customHeight="1">
      <c r="A102" s="13" t="s">
        <v>544</v>
      </c>
      <c r="B102" s="5" t="s">
        <v>296</v>
      </c>
      <c r="C102" s="5"/>
      <c r="D102" s="5"/>
      <c r="E102" s="13"/>
      <c r="F102" s="13"/>
      <c r="G102" s="13"/>
      <c r="H102" s="13"/>
      <c r="I102" s="5"/>
      <c r="J102" s="5"/>
      <c r="K102" s="1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4"/>
      <c r="AB102" s="24"/>
    </row>
    <row r="103" spans="1:28" ht="7.5" customHeight="1">
      <c r="A103" s="15" t="s">
        <v>507</v>
      </c>
      <c r="B103" s="7" t="s">
        <v>298</v>
      </c>
      <c r="C103" s="7">
        <f aca="true" t="shared" si="15" ref="C103:K103">SUM(C100:C102)</f>
        <v>0</v>
      </c>
      <c r="D103" s="7">
        <f t="shared" si="15"/>
        <v>0</v>
      </c>
      <c r="E103" s="7">
        <f t="shared" si="15"/>
        <v>0</v>
      </c>
      <c r="F103" s="7">
        <f t="shared" si="15"/>
        <v>0</v>
      </c>
      <c r="G103" s="7">
        <f t="shared" si="15"/>
        <v>0</v>
      </c>
      <c r="H103" s="7">
        <f t="shared" si="15"/>
        <v>0</v>
      </c>
      <c r="I103" s="7">
        <f t="shared" si="15"/>
        <v>0</v>
      </c>
      <c r="J103" s="7">
        <f t="shared" si="15"/>
        <v>0</v>
      </c>
      <c r="K103" s="7">
        <f t="shared" si="15"/>
        <v>0</v>
      </c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4"/>
      <c r="AB103" s="24"/>
    </row>
    <row r="104" spans="1:28" ht="7.5" customHeight="1">
      <c r="A104" s="36" t="s">
        <v>545</v>
      </c>
      <c r="B104" s="5" t="s">
        <v>299</v>
      </c>
      <c r="C104" s="5"/>
      <c r="D104" s="5"/>
      <c r="E104" s="36"/>
      <c r="F104" s="36"/>
      <c r="G104" s="36"/>
      <c r="H104" s="36"/>
      <c r="I104" s="5"/>
      <c r="J104" s="5"/>
      <c r="K104" s="3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4"/>
      <c r="AB104" s="24"/>
    </row>
    <row r="105" spans="1:28" ht="7.5" customHeight="1">
      <c r="A105" s="36" t="s">
        <v>513</v>
      </c>
      <c r="B105" s="5" t="s">
        <v>302</v>
      </c>
      <c r="C105" s="5"/>
      <c r="D105" s="5"/>
      <c r="E105" s="36"/>
      <c r="F105" s="36"/>
      <c r="G105" s="36"/>
      <c r="H105" s="36"/>
      <c r="I105" s="5"/>
      <c r="J105" s="5"/>
      <c r="K105" s="3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4"/>
      <c r="AB105" s="24"/>
    </row>
    <row r="106" spans="1:28" ht="7.5" customHeight="1">
      <c r="A106" s="13" t="s">
        <v>303</v>
      </c>
      <c r="B106" s="5" t="s">
        <v>304</v>
      </c>
      <c r="C106" s="5"/>
      <c r="D106" s="5"/>
      <c r="E106" s="13"/>
      <c r="F106" s="13"/>
      <c r="G106" s="13"/>
      <c r="H106" s="13"/>
      <c r="I106" s="5"/>
      <c r="J106" s="5"/>
      <c r="K106" s="1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4"/>
      <c r="AB106" s="24"/>
    </row>
    <row r="107" spans="1:28" ht="7.5" customHeight="1">
      <c r="A107" s="13" t="s">
        <v>546</v>
      </c>
      <c r="B107" s="5" t="s">
        <v>305</v>
      </c>
      <c r="C107" s="5"/>
      <c r="D107" s="5"/>
      <c r="E107" s="13"/>
      <c r="F107" s="13"/>
      <c r="G107" s="13"/>
      <c r="H107" s="13"/>
      <c r="I107" s="5"/>
      <c r="J107" s="5"/>
      <c r="K107" s="1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4"/>
      <c r="AB107" s="24"/>
    </row>
    <row r="108" spans="1:28" ht="7.5" customHeight="1">
      <c r="A108" s="14" t="s">
        <v>510</v>
      </c>
      <c r="B108" s="7" t="s">
        <v>306</v>
      </c>
      <c r="C108" s="7">
        <f aca="true" t="shared" si="16" ref="C108:K108">SUM(C104:C107)</f>
        <v>0</v>
      </c>
      <c r="D108" s="7">
        <f t="shared" si="16"/>
        <v>0</v>
      </c>
      <c r="E108" s="7">
        <f t="shared" si="16"/>
        <v>0</v>
      </c>
      <c r="F108" s="7">
        <f t="shared" si="16"/>
        <v>0</v>
      </c>
      <c r="G108" s="7">
        <f t="shared" si="16"/>
        <v>0</v>
      </c>
      <c r="H108" s="7">
        <f t="shared" si="16"/>
        <v>0</v>
      </c>
      <c r="I108" s="7">
        <f t="shared" si="16"/>
        <v>0</v>
      </c>
      <c r="J108" s="7">
        <f t="shared" si="16"/>
        <v>0</v>
      </c>
      <c r="K108" s="7">
        <f t="shared" si="16"/>
        <v>0</v>
      </c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4"/>
      <c r="AB108" s="24"/>
    </row>
    <row r="109" spans="1:28" ht="7.5" customHeight="1">
      <c r="A109" s="36" t="s">
        <v>307</v>
      </c>
      <c r="B109" s="5" t="s">
        <v>308</v>
      </c>
      <c r="C109" s="5"/>
      <c r="D109" s="5"/>
      <c r="E109" s="36"/>
      <c r="F109" s="36"/>
      <c r="G109" s="36"/>
      <c r="H109" s="36"/>
      <c r="I109" s="5"/>
      <c r="J109" s="5"/>
      <c r="K109" s="3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4"/>
      <c r="AB109" s="24"/>
    </row>
    <row r="110" spans="1:28" ht="7.5" customHeight="1">
      <c r="A110" s="36" t="s">
        <v>309</v>
      </c>
      <c r="B110" s="5" t="s">
        <v>310</v>
      </c>
      <c r="C110" s="5"/>
      <c r="D110" s="5"/>
      <c r="E110" s="36"/>
      <c r="F110" s="36"/>
      <c r="G110" s="36"/>
      <c r="H110" s="36"/>
      <c r="I110" s="5"/>
      <c r="J110" s="5"/>
      <c r="K110" s="3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4"/>
      <c r="AB110" s="24"/>
    </row>
    <row r="111" spans="1:28" ht="7.5" customHeight="1">
      <c r="A111" s="14" t="s">
        <v>311</v>
      </c>
      <c r="B111" s="7" t="s">
        <v>312</v>
      </c>
      <c r="C111" s="7">
        <f aca="true" t="shared" si="17" ref="C111:K111">SUM(C109:C111)</f>
        <v>0</v>
      </c>
      <c r="D111" s="7">
        <f t="shared" si="17"/>
        <v>0</v>
      </c>
      <c r="E111" s="7">
        <f t="shared" si="17"/>
        <v>0</v>
      </c>
      <c r="F111" s="7">
        <f t="shared" si="17"/>
        <v>0</v>
      </c>
      <c r="G111" s="7">
        <f t="shared" si="17"/>
        <v>0</v>
      </c>
      <c r="H111" s="7">
        <f t="shared" si="17"/>
        <v>0</v>
      </c>
      <c r="I111" s="7">
        <f t="shared" si="17"/>
        <v>0</v>
      </c>
      <c r="J111" s="7">
        <f t="shared" si="17"/>
        <v>0</v>
      </c>
      <c r="K111" s="7">
        <f t="shared" si="17"/>
        <v>0</v>
      </c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4"/>
      <c r="AB111" s="24"/>
    </row>
    <row r="112" spans="1:28" ht="7.5" customHeight="1">
      <c r="A112" s="36" t="s">
        <v>313</v>
      </c>
      <c r="B112" s="5" t="s">
        <v>314</v>
      </c>
      <c r="C112" s="5"/>
      <c r="D112" s="5"/>
      <c r="E112" s="36"/>
      <c r="F112" s="36"/>
      <c r="G112" s="36"/>
      <c r="H112" s="36"/>
      <c r="I112" s="5"/>
      <c r="J112" s="5"/>
      <c r="K112" s="3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4"/>
      <c r="AB112" s="24"/>
    </row>
    <row r="113" spans="1:28" ht="7.5" customHeight="1">
      <c r="A113" s="36" t="s">
        <v>315</v>
      </c>
      <c r="B113" s="5" t="s">
        <v>316</v>
      </c>
      <c r="C113" s="5"/>
      <c r="D113" s="5"/>
      <c r="E113" s="36"/>
      <c r="F113" s="36"/>
      <c r="G113" s="36"/>
      <c r="H113" s="36"/>
      <c r="I113" s="5"/>
      <c r="J113" s="5"/>
      <c r="K113" s="3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4"/>
      <c r="AB113" s="24"/>
    </row>
    <row r="114" spans="1:28" ht="7.5" customHeight="1">
      <c r="A114" s="36" t="s">
        <v>317</v>
      </c>
      <c r="B114" s="5" t="s">
        <v>318</v>
      </c>
      <c r="C114" s="5"/>
      <c r="D114" s="5"/>
      <c r="E114" s="36"/>
      <c r="F114" s="36"/>
      <c r="G114" s="36"/>
      <c r="H114" s="36"/>
      <c r="I114" s="5"/>
      <c r="J114" s="5"/>
      <c r="K114" s="3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4"/>
      <c r="AB114" s="24"/>
    </row>
    <row r="115" spans="1:28" ht="7.5" customHeight="1">
      <c r="A115" s="37" t="s">
        <v>511</v>
      </c>
      <c r="B115" s="38" t="s">
        <v>319</v>
      </c>
      <c r="C115" s="38">
        <f aca="true" t="shared" si="18" ref="C115:K115">SUM(C112:C114)</f>
        <v>0</v>
      </c>
      <c r="D115" s="38">
        <f t="shared" si="18"/>
        <v>0</v>
      </c>
      <c r="E115" s="38">
        <f t="shared" si="18"/>
        <v>0</v>
      </c>
      <c r="F115" s="38">
        <f t="shared" si="18"/>
        <v>0</v>
      </c>
      <c r="G115" s="38">
        <f t="shared" si="18"/>
        <v>0</v>
      </c>
      <c r="H115" s="38">
        <f t="shared" si="18"/>
        <v>0</v>
      </c>
      <c r="I115" s="38">
        <f t="shared" si="18"/>
        <v>0</v>
      </c>
      <c r="J115" s="38">
        <f t="shared" si="18"/>
        <v>0</v>
      </c>
      <c r="K115" s="38">
        <f t="shared" si="18"/>
        <v>0</v>
      </c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4"/>
      <c r="AB115" s="24"/>
    </row>
    <row r="116" spans="1:28" ht="7.5" customHeight="1">
      <c r="A116" s="36" t="s">
        <v>320</v>
      </c>
      <c r="B116" s="5" t="s">
        <v>321</v>
      </c>
      <c r="C116" s="5"/>
      <c r="D116" s="5"/>
      <c r="E116" s="36"/>
      <c r="F116" s="36"/>
      <c r="G116" s="36"/>
      <c r="H116" s="36"/>
      <c r="I116" s="5"/>
      <c r="J116" s="5"/>
      <c r="K116" s="3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4"/>
      <c r="AB116" s="24"/>
    </row>
    <row r="117" spans="1:28" ht="7.5" customHeight="1">
      <c r="A117" s="13" t="s">
        <v>322</v>
      </c>
      <c r="B117" s="5" t="s">
        <v>323</v>
      </c>
      <c r="C117" s="5"/>
      <c r="D117" s="5"/>
      <c r="E117" s="13"/>
      <c r="F117" s="13"/>
      <c r="G117" s="13"/>
      <c r="H117" s="13"/>
      <c r="I117" s="5"/>
      <c r="J117" s="5"/>
      <c r="K117" s="1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4"/>
      <c r="AB117" s="24"/>
    </row>
    <row r="118" spans="1:28" ht="7.5" customHeight="1">
      <c r="A118" s="36" t="s">
        <v>547</v>
      </c>
      <c r="B118" s="5" t="s">
        <v>324</v>
      </c>
      <c r="C118" s="5"/>
      <c r="D118" s="5"/>
      <c r="E118" s="36"/>
      <c r="F118" s="36"/>
      <c r="G118" s="36"/>
      <c r="H118" s="36"/>
      <c r="I118" s="5"/>
      <c r="J118" s="5"/>
      <c r="K118" s="3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4"/>
      <c r="AB118" s="24"/>
    </row>
    <row r="119" spans="1:28" ht="7.5" customHeight="1">
      <c r="A119" s="36" t="s">
        <v>516</v>
      </c>
      <c r="B119" s="5" t="s">
        <v>325</v>
      </c>
      <c r="C119" s="5"/>
      <c r="D119" s="5"/>
      <c r="E119" s="36"/>
      <c r="F119" s="36"/>
      <c r="G119" s="36"/>
      <c r="H119" s="36"/>
      <c r="I119" s="5"/>
      <c r="J119" s="5"/>
      <c r="K119" s="3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4"/>
      <c r="AB119" s="24"/>
    </row>
    <row r="120" spans="1:28" ht="7.5" customHeight="1">
      <c r="A120" s="37" t="s">
        <v>517</v>
      </c>
      <c r="B120" s="38" t="s">
        <v>329</v>
      </c>
      <c r="C120" s="38">
        <f aca="true" t="shared" si="19" ref="C120:K120">SUM(C116:C119)</f>
        <v>0</v>
      </c>
      <c r="D120" s="38">
        <f t="shared" si="19"/>
        <v>0</v>
      </c>
      <c r="E120" s="38">
        <f t="shared" si="19"/>
        <v>0</v>
      </c>
      <c r="F120" s="38">
        <f t="shared" si="19"/>
        <v>0</v>
      </c>
      <c r="G120" s="38">
        <f t="shared" si="19"/>
        <v>0</v>
      </c>
      <c r="H120" s="38">
        <f t="shared" si="19"/>
        <v>0</v>
      </c>
      <c r="I120" s="38">
        <f t="shared" si="19"/>
        <v>0</v>
      </c>
      <c r="J120" s="38">
        <f t="shared" si="19"/>
        <v>0</v>
      </c>
      <c r="K120" s="38">
        <f t="shared" si="19"/>
        <v>0</v>
      </c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4"/>
      <c r="AB120" s="24"/>
    </row>
    <row r="121" spans="1:28" ht="7.5" customHeight="1">
      <c r="A121" s="13" t="s">
        <v>330</v>
      </c>
      <c r="B121" s="5" t="s">
        <v>331</v>
      </c>
      <c r="C121" s="5"/>
      <c r="D121" s="5"/>
      <c r="E121" s="13"/>
      <c r="F121" s="13"/>
      <c r="G121" s="13"/>
      <c r="H121" s="13"/>
      <c r="I121" s="5"/>
      <c r="J121" s="5"/>
      <c r="K121" s="1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4"/>
      <c r="AB121" s="24"/>
    </row>
    <row r="122" spans="1:28" ht="15.75">
      <c r="A122" s="104" t="s">
        <v>551</v>
      </c>
      <c r="B122" s="105" t="s">
        <v>332</v>
      </c>
      <c r="C122" s="103"/>
      <c r="D122" s="103"/>
      <c r="E122" s="103"/>
      <c r="F122" s="105">
        <f>SUM(F120,F115,F111,F108,F103)</f>
        <v>0</v>
      </c>
      <c r="G122" s="105">
        <f>SUM(G120,G115,G111,G108,G103)</f>
        <v>0</v>
      </c>
      <c r="H122" s="105">
        <f>SUM(H120,H115,H111,H108,H103)</f>
        <v>0</v>
      </c>
      <c r="I122" s="103"/>
      <c r="J122" s="103"/>
      <c r="K122" s="103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4"/>
      <c r="AB122" s="24"/>
    </row>
    <row r="123" spans="1:28" ht="15.75">
      <c r="A123" s="113" t="s">
        <v>587</v>
      </c>
      <c r="B123" s="116"/>
      <c r="C123" s="103">
        <v>95469</v>
      </c>
      <c r="D123" s="103">
        <v>101141</v>
      </c>
      <c r="E123" s="103">
        <v>101112</v>
      </c>
      <c r="F123" s="129">
        <f>F99+F122</f>
        <v>0</v>
      </c>
      <c r="G123" s="129">
        <f>G99+G122</f>
        <v>0</v>
      </c>
      <c r="H123" s="129">
        <f>H99+H122</f>
        <v>0</v>
      </c>
      <c r="I123" s="103">
        <v>95469</v>
      </c>
      <c r="J123" s="103">
        <v>101141</v>
      </c>
      <c r="K123" s="103">
        <v>101112</v>
      </c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</row>
    <row r="124" spans="2:28" ht="1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</row>
    <row r="125" spans="2:28" ht="1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</row>
    <row r="126" spans="2:28" ht="1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</row>
    <row r="127" spans="2:28" ht="1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</row>
    <row r="128" spans="2:28" ht="1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</row>
    <row r="129" spans="2:28" ht="1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</row>
    <row r="130" spans="2:28" ht="1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</row>
    <row r="131" spans="2:28" ht="1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</row>
    <row r="132" spans="2:28" ht="1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</row>
    <row r="133" spans="2:28" ht="1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</row>
    <row r="134" spans="2:28" ht="1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</row>
    <row r="135" spans="2:28" ht="1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</row>
    <row r="136" spans="2:28" ht="1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</row>
    <row r="137" spans="2:28" ht="1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</row>
    <row r="138" spans="2:28" ht="1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</row>
    <row r="139" spans="2:28" ht="1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</row>
    <row r="140" spans="2:28" ht="1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</row>
    <row r="141" spans="2:28" ht="1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</row>
    <row r="142" spans="2:28" ht="1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</row>
    <row r="143" spans="2:28" ht="1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</row>
    <row r="144" spans="2:28" ht="1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</row>
    <row r="145" spans="2:28" ht="1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</row>
    <row r="146" spans="2:28" ht="1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</row>
    <row r="147" spans="2:28" ht="1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</row>
    <row r="148" spans="2:28" ht="1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</row>
    <row r="149" spans="2:28" ht="1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</row>
    <row r="150" spans="2:28" ht="1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</row>
    <row r="151" spans="2:28" ht="1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</row>
    <row r="152" spans="2:28" ht="1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</row>
    <row r="153" spans="2:28" ht="1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</row>
    <row r="154" spans="2:28" ht="1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</row>
    <row r="155" spans="2:28" ht="1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</row>
    <row r="156" spans="2:28" ht="1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</row>
    <row r="157" spans="2:28" ht="1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</row>
    <row r="158" spans="2:28" ht="1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</row>
    <row r="159" spans="2:28" ht="1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</row>
    <row r="160" spans="2:28" ht="1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</row>
    <row r="161" spans="2:28" ht="1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</row>
    <row r="162" spans="2:28" ht="1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</row>
    <row r="163" spans="2:28" ht="1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</row>
    <row r="164" spans="2:28" ht="1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</row>
    <row r="165" spans="2:28" ht="1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</row>
    <row r="166" spans="2:28" ht="1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</row>
    <row r="167" spans="2:28" ht="1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</row>
    <row r="168" spans="2:28" ht="1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</row>
    <row r="169" spans="2:28" ht="1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</row>
    <row r="170" spans="2:28" ht="1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</row>
    <row r="171" spans="2:28" ht="1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</row>
    <row r="172" spans="2:28" ht="15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</row>
  </sheetData>
  <sheetProtection/>
  <mergeCells count="7">
    <mergeCell ref="A1:K1"/>
    <mergeCell ref="A2:K2"/>
    <mergeCell ref="A5:A6"/>
    <mergeCell ref="B5:B6"/>
    <mergeCell ref="C5:E5"/>
    <mergeCell ref="F5:H5"/>
    <mergeCell ref="I5:K5"/>
  </mergeCells>
  <printOptions/>
  <pageMargins left="0.7" right="0.7" top="0.75" bottom="0.75" header="0.3" footer="0.3"/>
  <pageSetup horizontalDpi="600" verticalDpi="600" orientation="landscape" paperSize="9" scale="66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72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83.421875" style="0" customWidth="1"/>
    <col min="3" max="3" width="12.140625" style="0" customWidth="1"/>
    <col min="4" max="4" width="12.7109375" style="0" customWidth="1"/>
    <col min="5" max="5" width="12.28125" style="0" bestFit="1" customWidth="1"/>
    <col min="6" max="6" width="10.28125" style="0" customWidth="1"/>
    <col min="7" max="7" width="8.140625" style="0" customWidth="1"/>
    <col min="8" max="8" width="7.140625" style="0" customWidth="1"/>
    <col min="9" max="9" width="12.421875" style="0" customWidth="1"/>
    <col min="10" max="11" width="12.00390625" style="0" customWidth="1"/>
  </cols>
  <sheetData>
    <row r="1" spans="1:11" ht="21" customHeight="1">
      <c r="A1" s="177" t="s">
        <v>24</v>
      </c>
      <c r="B1" s="178"/>
      <c r="C1" s="178"/>
      <c r="D1" s="178"/>
      <c r="E1" s="178"/>
      <c r="F1" s="178"/>
      <c r="G1" s="178"/>
      <c r="H1" s="178"/>
      <c r="I1" s="179"/>
      <c r="J1" s="180"/>
      <c r="K1" s="180"/>
    </row>
    <row r="2" spans="1:11" ht="18.75" customHeight="1">
      <c r="A2" s="181" t="s">
        <v>634</v>
      </c>
      <c r="B2" s="178"/>
      <c r="C2" s="178"/>
      <c r="D2" s="178"/>
      <c r="E2" s="178"/>
      <c r="F2" s="178"/>
      <c r="G2" s="178"/>
      <c r="H2" s="178"/>
      <c r="I2" s="179"/>
      <c r="J2" s="180"/>
      <c r="K2" s="180"/>
    </row>
    <row r="3" spans="1:9" ht="18">
      <c r="A3" s="41"/>
      <c r="I3" t="s">
        <v>784</v>
      </c>
    </row>
    <row r="4" ht="15">
      <c r="A4" s="132" t="s">
        <v>760</v>
      </c>
    </row>
    <row r="5" spans="1:11" ht="25.5" customHeight="1">
      <c r="A5" s="187" t="s">
        <v>153</v>
      </c>
      <c r="B5" s="189" t="s">
        <v>154</v>
      </c>
      <c r="C5" s="182" t="s">
        <v>665</v>
      </c>
      <c r="D5" s="183"/>
      <c r="E5" s="184"/>
      <c r="F5" s="182" t="s">
        <v>666</v>
      </c>
      <c r="G5" s="183"/>
      <c r="H5" s="184"/>
      <c r="I5" s="185" t="s">
        <v>756</v>
      </c>
      <c r="J5" s="186"/>
      <c r="K5" s="186"/>
    </row>
    <row r="6" spans="1:11" ht="38.25">
      <c r="A6" s="188"/>
      <c r="B6" s="190"/>
      <c r="C6" s="3" t="s">
        <v>759</v>
      </c>
      <c r="D6" s="3" t="s">
        <v>22</v>
      </c>
      <c r="E6" s="81" t="s">
        <v>23</v>
      </c>
      <c r="F6" s="3" t="s">
        <v>759</v>
      </c>
      <c r="G6" s="3" t="s">
        <v>22</v>
      </c>
      <c r="H6" s="81" t="s">
        <v>23</v>
      </c>
      <c r="I6" s="3" t="s">
        <v>759</v>
      </c>
      <c r="J6" s="3" t="s">
        <v>22</v>
      </c>
      <c r="K6" s="81" t="s">
        <v>23</v>
      </c>
    </row>
    <row r="7" spans="1:11" ht="15">
      <c r="A7" s="29" t="s">
        <v>155</v>
      </c>
      <c r="B7" s="30" t="s">
        <v>156</v>
      </c>
      <c r="C7" s="30">
        <v>63884</v>
      </c>
      <c r="D7" s="30">
        <v>66172</v>
      </c>
      <c r="E7" s="39">
        <v>66172</v>
      </c>
      <c r="F7" s="39"/>
      <c r="G7" s="39"/>
      <c r="H7" s="39"/>
      <c r="I7" s="30">
        <v>63884</v>
      </c>
      <c r="J7" s="30">
        <v>66172</v>
      </c>
      <c r="K7" s="39">
        <v>66172</v>
      </c>
    </row>
    <row r="8" spans="1:11" ht="15">
      <c r="A8" s="29" t="s">
        <v>157</v>
      </c>
      <c r="B8" s="31" t="s">
        <v>158</v>
      </c>
      <c r="C8" s="31"/>
      <c r="D8" s="31"/>
      <c r="E8" s="39"/>
      <c r="F8" s="39"/>
      <c r="G8" s="39"/>
      <c r="H8" s="39"/>
      <c r="I8" s="31"/>
      <c r="J8" s="31"/>
      <c r="K8" s="39"/>
    </row>
    <row r="9" spans="1:11" ht="15">
      <c r="A9" s="29" t="s">
        <v>159</v>
      </c>
      <c r="B9" s="31" t="s">
        <v>160</v>
      </c>
      <c r="C9" s="31"/>
      <c r="D9" s="31"/>
      <c r="E9" s="39"/>
      <c r="F9" s="39"/>
      <c r="G9" s="39"/>
      <c r="H9" s="39"/>
      <c r="I9" s="31"/>
      <c r="J9" s="31"/>
      <c r="K9" s="39"/>
    </row>
    <row r="10" spans="1:11" ht="15">
      <c r="A10" s="32" t="s">
        <v>161</v>
      </c>
      <c r="B10" s="31" t="s">
        <v>162</v>
      </c>
      <c r="C10" s="31">
        <v>200</v>
      </c>
      <c r="D10" s="31"/>
      <c r="E10" s="39"/>
      <c r="F10" s="39"/>
      <c r="G10" s="39"/>
      <c r="H10" s="39"/>
      <c r="I10" s="31">
        <v>200</v>
      </c>
      <c r="J10" s="31"/>
      <c r="K10" s="39"/>
    </row>
    <row r="11" spans="1:11" ht="15">
      <c r="A11" s="32" t="s">
        <v>163</v>
      </c>
      <c r="B11" s="31" t="s">
        <v>164</v>
      </c>
      <c r="C11" s="31"/>
      <c r="D11" s="31"/>
      <c r="E11" s="39"/>
      <c r="F11" s="39"/>
      <c r="G11" s="39"/>
      <c r="H11" s="39"/>
      <c r="I11" s="31"/>
      <c r="J11" s="31"/>
      <c r="K11" s="39"/>
    </row>
    <row r="12" spans="1:11" ht="15">
      <c r="A12" s="32" t="s">
        <v>165</v>
      </c>
      <c r="B12" s="31" t="s">
        <v>166</v>
      </c>
      <c r="C12" s="31">
        <v>867</v>
      </c>
      <c r="D12" s="31">
        <v>884</v>
      </c>
      <c r="E12" s="39">
        <v>884</v>
      </c>
      <c r="F12" s="39"/>
      <c r="G12" s="39"/>
      <c r="H12" s="39"/>
      <c r="I12" s="31">
        <v>867</v>
      </c>
      <c r="J12" s="31">
        <v>884</v>
      </c>
      <c r="K12" s="39">
        <v>884</v>
      </c>
    </row>
    <row r="13" spans="1:11" ht="15">
      <c r="A13" s="32" t="s">
        <v>167</v>
      </c>
      <c r="B13" s="31" t="s">
        <v>168</v>
      </c>
      <c r="C13" s="31">
        <v>4754</v>
      </c>
      <c r="D13" s="31">
        <v>5561</v>
      </c>
      <c r="E13" s="39">
        <v>5561</v>
      </c>
      <c r="F13" s="39"/>
      <c r="G13" s="39"/>
      <c r="H13" s="39"/>
      <c r="I13" s="31">
        <v>4754</v>
      </c>
      <c r="J13" s="31">
        <v>5561</v>
      </c>
      <c r="K13" s="39">
        <v>5561</v>
      </c>
    </row>
    <row r="14" spans="1:11" ht="15">
      <c r="A14" s="32" t="s">
        <v>169</v>
      </c>
      <c r="B14" s="31" t="s">
        <v>170</v>
      </c>
      <c r="C14" s="31"/>
      <c r="D14" s="31"/>
      <c r="E14" s="39"/>
      <c r="F14" s="39"/>
      <c r="G14" s="39"/>
      <c r="H14" s="39"/>
      <c r="I14" s="31"/>
      <c r="J14" s="31"/>
      <c r="K14" s="39"/>
    </row>
    <row r="15" spans="1:11" ht="15">
      <c r="A15" s="5" t="s">
        <v>171</v>
      </c>
      <c r="B15" s="31" t="s">
        <v>172</v>
      </c>
      <c r="C15" s="31">
        <v>500</v>
      </c>
      <c r="D15" s="31">
        <v>500</v>
      </c>
      <c r="E15" s="39">
        <v>500</v>
      </c>
      <c r="F15" s="39"/>
      <c r="G15" s="39"/>
      <c r="H15" s="39"/>
      <c r="I15" s="31">
        <v>500</v>
      </c>
      <c r="J15" s="31">
        <v>500</v>
      </c>
      <c r="K15" s="39">
        <v>500</v>
      </c>
    </row>
    <row r="16" spans="1:11" ht="15">
      <c r="A16" s="5" t="s">
        <v>173</v>
      </c>
      <c r="B16" s="31" t="s">
        <v>174</v>
      </c>
      <c r="C16" s="31"/>
      <c r="D16" s="31">
        <v>60</v>
      </c>
      <c r="E16" s="39">
        <v>60</v>
      </c>
      <c r="F16" s="39"/>
      <c r="G16" s="39"/>
      <c r="H16" s="39"/>
      <c r="I16" s="31"/>
      <c r="J16" s="31">
        <v>60</v>
      </c>
      <c r="K16" s="39">
        <v>60</v>
      </c>
    </row>
    <row r="17" spans="1:11" ht="15">
      <c r="A17" s="5" t="s">
        <v>175</v>
      </c>
      <c r="B17" s="31" t="s">
        <v>176</v>
      </c>
      <c r="C17" s="31"/>
      <c r="D17" s="31"/>
      <c r="E17" s="39"/>
      <c r="F17" s="39"/>
      <c r="G17" s="39"/>
      <c r="H17" s="39"/>
      <c r="I17" s="31"/>
      <c r="J17" s="31"/>
      <c r="K17" s="39"/>
    </row>
    <row r="18" spans="1:11" ht="15">
      <c r="A18" s="5" t="s">
        <v>177</v>
      </c>
      <c r="B18" s="31" t="s">
        <v>178</v>
      </c>
      <c r="C18" s="31"/>
      <c r="D18" s="31"/>
      <c r="E18" s="39"/>
      <c r="F18" s="39"/>
      <c r="G18" s="39"/>
      <c r="H18" s="39"/>
      <c r="I18" s="31"/>
      <c r="J18" s="31"/>
      <c r="K18" s="39"/>
    </row>
    <row r="19" spans="1:11" ht="15">
      <c r="A19" s="5" t="s">
        <v>518</v>
      </c>
      <c r="B19" s="31" t="s">
        <v>179</v>
      </c>
      <c r="C19" s="31"/>
      <c r="D19" s="31"/>
      <c r="E19" s="39"/>
      <c r="F19" s="39"/>
      <c r="G19" s="39"/>
      <c r="H19" s="39"/>
      <c r="I19" s="31"/>
      <c r="J19" s="31"/>
      <c r="K19" s="39"/>
    </row>
    <row r="20" spans="1:11" ht="15">
      <c r="A20" s="33" t="s">
        <v>456</v>
      </c>
      <c r="B20" s="34" t="s">
        <v>180</v>
      </c>
      <c r="C20" s="34">
        <f aca="true" t="shared" si="0" ref="C20:K20">SUM(C7:C19)</f>
        <v>70205</v>
      </c>
      <c r="D20" s="34">
        <f t="shared" si="0"/>
        <v>73177</v>
      </c>
      <c r="E20" s="34">
        <f t="shared" si="0"/>
        <v>73177</v>
      </c>
      <c r="F20" s="34">
        <f t="shared" si="0"/>
        <v>0</v>
      </c>
      <c r="G20" s="34">
        <f t="shared" si="0"/>
        <v>0</v>
      </c>
      <c r="H20" s="34">
        <f t="shared" si="0"/>
        <v>0</v>
      </c>
      <c r="I20" s="34">
        <f t="shared" si="0"/>
        <v>70205</v>
      </c>
      <c r="J20" s="34">
        <f t="shared" si="0"/>
        <v>73177</v>
      </c>
      <c r="K20" s="34">
        <f t="shared" si="0"/>
        <v>73177</v>
      </c>
    </row>
    <row r="21" spans="1:11" ht="15">
      <c r="A21" s="5" t="s">
        <v>181</v>
      </c>
      <c r="B21" s="31" t="s">
        <v>182</v>
      </c>
      <c r="C21" s="31"/>
      <c r="D21" s="31"/>
      <c r="E21" s="39"/>
      <c r="F21" s="39"/>
      <c r="G21" s="39"/>
      <c r="H21" s="39"/>
      <c r="I21" s="31"/>
      <c r="J21" s="31"/>
      <c r="K21" s="39"/>
    </row>
    <row r="22" spans="1:11" ht="33.75" customHeight="1">
      <c r="A22" s="5" t="s">
        <v>183</v>
      </c>
      <c r="B22" s="31" t="s">
        <v>184</v>
      </c>
      <c r="C22" s="31"/>
      <c r="D22" s="31"/>
      <c r="E22" s="39"/>
      <c r="F22" s="39"/>
      <c r="G22" s="39"/>
      <c r="H22" s="39"/>
      <c r="I22" s="31"/>
      <c r="J22" s="31"/>
      <c r="K22" s="39"/>
    </row>
    <row r="23" spans="1:11" ht="15">
      <c r="A23" s="6" t="s">
        <v>185</v>
      </c>
      <c r="B23" s="31" t="s">
        <v>186</v>
      </c>
      <c r="C23" s="31"/>
      <c r="D23" s="31"/>
      <c r="E23" s="39"/>
      <c r="F23" s="39"/>
      <c r="G23" s="39"/>
      <c r="H23" s="39"/>
      <c r="I23" s="31"/>
      <c r="J23" s="31"/>
      <c r="K23" s="39"/>
    </row>
    <row r="24" spans="1:11" ht="15">
      <c r="A24" s="7" t="s">
        <v>457</v>
      </c>
      <c r="B24" s="34" t="s">
        <v>187</v>
      </c>
      <c r="C24" s="34">
        <f aca="true" t="shared" si="1" ref="C24:K24">SUM(C21:C23)</f>
        <v>0</v>
      </c>
      <c r="D24" s="34">
        <f t="shared" si="1"/>
        <v>0</v>
      </c>
      <c r="E24" s="34">
        <f t="shared" si="1"/>
        <v>0</v>
      </c>
      <c r="F24" s="34">
        <f t="shared" si="1"/>
        <v>0</v>
      </c>
      <c r="G24" s="34">
        <f t="shared" si="1"/>
        <v>0</v>
      </c>
      <c r="H24" s="34">
        <f t="shared" si="1"/>
        <v>0</v>
      </c>
      <c r="I24" s="34">
        <f t="shared" si="1"/>
        <v>0</v>
      </c>
      <c r="J24" s="34">
        <f t="shared" si="1"/>
        <v>0</v>
      </c>
      <c r="K24" s="34">
        <f t="shared" si="1"/>
        <v>0</v>
      </c>
    </row>
    <row r="25" spans="1:11" ht="15">
      <c r="A25" s="44" t="s">
        <v>548</v>
      </c>
      <c r="B25" s="45" t="s">
        <v>188</v>
      </c>
      <c r="C25" s="45">
        <f aca="true" t="shared" si="2" ref="C25:K25">SUM(C24,C20)</f>
        <v>70205</v>
      </c>
      <c r="D25" s="45">
        <f t="shared" si="2"/>
        <v>73177</v>
      </c>
      <c r="E25" s="45">
        <f t="shared" si="2"/>
        <v>73177</v>
      </c>
      <c r="F25" s="45">
        <f t="shared" si="2"/>
        <v>0</v>
      </c>
      <c r="G25" s="45">
        <f t="shared" si="2"/>
        <v>0</v>
      </c>
      <c r="H25" s="45">
        <f t="shared" si="2"/>
        <v>0</v>
      </c>
      <c r="I25" s="45">
        <f t="shared" si="2"/>
        <v>70205</v>
      </c>
      <c r="J25" s="45">
        <f t="shared" si="2"/>
        <v>73177</v>
      </c>
      <c r="K25" s="45">
        <f t="shared" si="2"/>
        <v>73177</v>
      </c>
    </row>
    <row r="26" spans="1:11" ht="15">
      <c r="A26" s="38" t="s">
        <v>519</v>
      </c>
      <c r="B26" s="45" t="s">
        <v>189</v>
      </c>
      <c r="C26" s="45">
        <v>18920</v>
      </c>
      <c r="D26" s="45">
        <v>19086</v>
      </c>
      <c r="E26" s="134">
        <v>19086</v>
      </c>
      <c r="F26" s="39"/>
      <c r="G26" s="39"/>
      <c r="H26" s="39"/>
      <c r="I26" s="45">
        <v>18920</v>
      </c>
      <c r="J26" s="45">
        <v>19086</v>
      </c>
      <c r="K26" s="134">
        <v>19086</v>
      </c>
    </row>
    <row r="27" spans="1:11" ht="15">
      <c r="A27" s="5" t="s">
        <v>190</v>
      </c>
      <c r="B27" s="31" t="s">
        <v>191</v>
      </c>
      <c r="C27" s="31">
        <v>1883</v>
      </c>
      <c r="D27" s="31">
        <v>818</v>
      </c>
      <c r="E27" s="39">
        <v>818</v>
      </c>
      <c r="F27" s="39"/>
      <c r="G27" s="39"/>
      <c r="H27" s="39"/>
      <c r="I27" s="31">
        <v>1883</v>
      </c>
      <c r="J27" s="31">
        <v>818</v>
      </c>
      <c r="K27" s="39">
        <v>818</v>
      </c>
    </row>
    <row r="28" spans="1:11" ht="15">
      <c r="A28" s="5" t="s">
        <v>192</v>
      </c>
      <c r="B28" s="31" t="s">
        <v>193</v>
      </c>
      <c r="C28" s="31">
        <v>1352</v>
      </c>
      <c r="D28" s="31">
        <v>2146</v>
      </c>
      <c r="E28" s="39">
        <v>2146</v>
      </c>
      <c r="F28" s="39"/>
      <c r="G28" s="39"/>
      <c r="H28" s="39"/>
      <c r="I28" s="31">
        <v>1352</v>
      </c>
      <c r="J28" s="31">
        <v>2146</v>
      </c>
      <c r="K28" s="39">
        <v>2146</v>
      </c>
    </row>
    <row r="29" spans="1:11" ht="15">
      <c r="A29" s="5" t="s">
        <v>194</v>
      </c>
      <c r="B29" s="31" t="s">
        <v>195</v>
      </c>
      <c r="C29" s="31"/>
      <c r="D29" s="31"/>
      <c r="E29" s="39"/>
      <c r="F29" s="39"/>
      <c r="G29" s="39"/>
      <c r="H29" s="39"/>
      <c r="I29" s="31"/>
      <c r="J29" s="31"/>
      <c r="K29" s="39"/>
    </row>
    <row r="30" spans="1:11" ht="15">
      <c r="A30" s="7" t="s">
        <v>458</v>
      </c>
      <c r="B30" s="34" t="s">
        <v>196</v>
      </c>
      <c r="C30" s="34">
        <f aca="true" t="shared" si="3" ref="C30:K30">SUM(C27:C29)</f>
        <v>3235</v>
      </c>
      <c r="D30" s="34">
        <f t="shared" si="3"/>
        <v>2964</v>
      </c>
      <c r="E30" s="34">
        <f t="shared" si="3"/>
        <v>2964</v>
      </c>
      <c r="F30" s="34">
        <f t="shared" si="3"/>
        <v>0</v>
      </c>
      <c r="G30" s="34">
        <f t="shared" si="3"/>
        <v>0</v>
      </c>
      <c r="H30" s="34">
        <f t="shared" si="3"/>
        <v>0</v>
      </c>
      <c r="I30" s="34">
        <f t="shared" si="3"/>
        <v>3235</v>
      </c>
      <c r="J30" s="34">
        <f t="shared" si="3"/>
        <v>2964</v>
      </c>
      <c r="K30" s="34">
        <f t="shared" si="3"/>
        <v>2964</v>
      </c>
    </row>
    <row r="31" spans="1:11" ht="15">
      <c r="A31" s="5" t="s">
        <v>197</v>
      </c>
      <c r="B31" s="31" t="s">
        <v>198</v>
      </c>
      <c r="C31" s="31"/>
      <c r="D31" s="31"/>
      <c r="E31" s="39"/>
      <c r="F31" s="39"/>
      <c r="G31" s="39"/>
      <c r="H31" s="39"/>
      <c r="I31" s="31"/>
      <c r="J31" s="31"/>
      <c r="K31" s="39"/>
    </row>
    <row r="32" spans="1:11" ht="15">
      <c r="A32" s="5" t="s">
        <v>199</v>
      </c>
      <c r="B32" s="31" t="s">
        <v>200</v>
      </c>
      <c r="C32" s="31">
        <v>290</v>
      </c>
      <c r="D32" s="31">
        <v>290</v>
      </c>
      <c r="E32" s="39">
        <v>287</v>
      </c>
      <c r="F32" s="39"/>
      <c r="G32" s="39"/>
      <c r="H32" s="39"/>
      <c r="I32" s="31">
        <v>290</v>
      </c>
      <c r="J32" s="31">
        <v>290</v>
      </c>
      <c r="K32" s="39">
        <v>287</v>
      </c>
    </row>
    <row r="33" spans="1:11" ht="15" customHeight="1">
      <c r="A33" s="7" t="s">
        <v>549</v>
      </c>
      <c r="B33" s="34" t="s">
        <v>201</v>
      </c>
      <c r="C33" s="34">
        <f aca="true" t="shared" si="4" ref="C33:K33">SUM(C31:C32)</f>
        <v>290</v>
      </c>
      <c r="D33" s="34">
        <f t="shared" si="4"/>
        <v>290</v>
      </c>
      <c r="E33" s="34">
        <f t="shared" si="4"/>
        <v>287</v>
      </c>
      <c r="F33" s="34">
        <f t="shared" si="4"/>
        <v>0</v>
      </c>
      <c r="G33" s="34">
        <f t="shared" si="4"/>
        <v>0</v>
      </c>
      <c r="H33" s="34">
        <f t="shared" si="4"/>
        <v>0</v>
      </c>
      <c r="I33" s="34">
        <f t="shared" si="4"/>
        <v>290</v>
      </c>
      <c r="J33" s="34">
        <f t="shared" si="4"/>
        <v>290</v>
      </c>
      <c r="K33" s="34">
        <f t="shared" si="4"/>
        <v>287</v>
      </c>
    </row>
    <row r="34" spans="1:11" ht="15">
      <c r="A34" s="5" t="s">
        <v>202</v>
      </c>
      <c r="B34" s="31" t="s">
        <v>203</v>
      </c>
      <c r="C34" s="31">
        <v>5100</v>
      </c>
      <c r="D34" s="31">
        <v>5665</v>
      </c>
      <c r="E34" s="39">
        <v>5661</v>
      </c>
      <c r="F34" s="39"/>
      <c r="G34" s="39"/>
      <c r="H34" s="39"/>
      <c r="I34" s="31">
        <v>5100</v>
      </c>
      <c r="J34" s="31">
        <v>5665</v>
      </c>
      <c r="K34" s="39">
        <v>5661</v>
      </c>
    </row>
    <row r="35" spans="1:11" ht="15">
      <c r="A35" s="5" t="s">
        <v>204</v>
      </c>
      <c r="B35" s="31" t="s">
        <v>205</v>
      </c>
      <c r="C35" s="31"/>
      <c r="D35" s="31"/>
      <c r="E35" s="39"/>
      <c r="F35" s="39"/>
      <c r="G35" s="39"/>
      <c r="H35" s="39"/>
      <c r="I35" s="31"/>
      <c r="J35" s="31"/>
      <c r="K35" s="39"/>
    </row>
    <row r="36" spans="1:11" ht="15">
      <c r="A36" s="5" t="s">
        <v>520</v>
      </c>
      <c r="B36" s="31" t="s">
        <v>206</v>
      </c>
      <c r="C36" s="31"/>
      <c r="D36" s="31"/>
      <c r="E36" s="39"/>
      <c r="F36" s="39"/>
      <c r="G36" s="39"/>
      <c r="H36" s="39"/>
      <c r="I36" s="31"/>
      <c r="J36" s="31"/>
      <c r="K36" s="39"/>
    </row>
    <row r="37" spans="1:11" ht="15">
      <c r="A37" s="5" t="s">
        <v>207</v>
      </c>
      <c r="B37" s="31" t="s">
        <v>208</v>
      </c>
      <c r="C37" s="31">
        <v>650</v>
      </c>
      <c r="D37" s="31">
        <v>465</v>
      </c>
      <c r="E37" s="39">
        <v>465</v>
      </c>
      <c r="F37" s="39"/>
      <c r="G37" s="39"/>
      <c r="H37" s="39"/>
      <c r="I37" s="31">
        <v>650</v>
      </c>
      <c r="J37" s="31">
        <v>465</v>
      </c>
      <c r="K37" s="39">
        <v>465</v>
      </c>
    </row>
    <row r="38" spans="1:11" ht="15">
      <c r="A38" s="10" t="s">
        <v>521</v>
      </c>
      <c r="B38" s="31" t="s">
        <v>209</v>
      </c>
      <c r="C38" s="31"/>
      <c r="D38" s="31"/>
      <c r="E38" s="39"/>
      <c r="F38" s="39"/>
      <c r="G38" s="39"/>
      <c r="H38" s="39"/>
      <c r="I38" s="31"/>
      <c r="J38" s="31"/>
      <c r="K38" s="39"/>
    </row>
    <row r="39" spans="1:11" ht="15">
      <c r="A39" s="6" t="s">
        <v>210</v>
      </c>
      <c r="B39" s="31" t="s">
        <v>211</v>
      </c>
      <c r="C39" s="31">
        <v>300</v>
      </c>
      <c r="D39" s="31">
        <v>395</v>
      </c>
      <c r="E39" s="39">
        <v>393</v>
      </c>
      <c r="F39" s="39"/>
      <c r="G39" s="39"/>
      <c r="H39" s="39"/>
      <c r="I39" s="31">
        <v>300</v>
      </c>
      <c r="J39" s="31">
        <v>395</v>
      </c>
      <c r="K39" s="39">
        <v>393</v>
      </c>
    </row>
    <row r="40" spans="1:11" ht="15">
      <c r="A40" s="5" t="s">
        <v>522</v>
      </c>
      <c r="B40" s="31" t="s">
        <v>212</v>
      </c>
      <c r="C40" s="31"/>
      <c r="D40" s="31"/>
      <c r="E40" s="39"/>
      <c r="F40" s="39"/>
      <c r="G40" s="39"/>
      <c r="H40" s="39"/>
      <c r="I40" s="31"/>
      <c r="J40" s="31"/>
      <c r="K40" s="39"/>
    </row>
    <row r="41" spans="1:11" ht="15">
      <c r="A41" s="7" t="s">
        <v>459</v>
      </c>
      <c r="B41" s="34" t="s">
        <v>213</v>
      </c>
      <c r="C41" s="34">
        <f aca="true" t="shared" si="5" ref="C41:K41">SUM(C34:C40)</f>
        <v>6050</v>
      </c>
      <c r="D41" s="34">
        <f t="shared" si="5"/>
        <v>6525</v>
      </c>
      <c r="E41" s="34">
        <f t="shared" si="5"/>
        <v>6519</v>
      </c>
      <c r="F41" s="34">
        <f t="shared" si="5"/>
        <v>0</v>
      </c>
      <c r="G41" s="34">
        <f t="shared" si="5"/>
        <v>0</v>
      </c>
      <c r="H41" s="34">
        <f t="shared" si="5"/>
        <v>0</v>
      </c>
      <c r="I41" s="34">
        <f t="shared" si="5"/>
        <v>6050</v>
      </c>
      <c r="J41" s="34">
        <f t="shared" si="5"/>
        <v>6525</v>
      </c>
      <c r="K41" s="34">
        <f t="shared" si="5"/>
        <v>6519</v>
      </c>
    </row>
    <row r="42" spans="1:11" ht="15">
      <c r="A42" s="5" t="s">
        <v>214</v>
      </c>
      <c r="B42" s="31" t="s">
        <v>215</v>
      </c>
      <c r="C42" s="31">
        <v>150</v>
      </c>
      <c r="D42" s="31">
        <v>60</v>
      </c>
      <c r="E42" s="39">
        <v>56</v>
      </c>
      <c r="F42" s="39"/>
      <c r="G42" s="39"/>
      <c r="H42" s="39"/>
      <c r="I42" s="31">
        <v>150</v>
      </c>
      <c r="J42" s="31">
        <v>60</v>
      </c>
      <c r="K42" s="39">
        <v>56</v>
      </c>
    </row>
    <row r="43" spans="1:11" ht="15">
      <c r="A43" s="5" t="s">
        <v>216</v>
      </c>
      <c r="B43" s="31" t="s">
        <v>217</v>
      </c>
      <c r="C43" s="31"/>
      <c r="D43" s="31"/>
      <c r="E43" s="39"/>
      <c r="F43" s="39"/>
      <c r="G43" s="39"/>
      <c r="H43" s="39"/>
      <c r="I43" s="31"/>
      <c r="J43" s="31"/>
      <c r="K43" s="39"/>
    </row>
    <row r="44" spans="1:11" ht="15">
      <c r="A44" s="7" t="s">
        <v>460</v>
      </c>
      <c r="B44" s="34" t="s">
        <v>218</v>
      </c>
      <c r="C44" s="34">
        <f aca="true" t="shared" si="6" ref="C44:K44">SUM(C42:C43)</f>
        <v>150</v>
      </c>
      <c r="D44" s="34">
        <f t="shared" si="6"/>
        <v>60</v>
      </c>
      <c r="E44" s="34">
        <f t="shared" si="6"/>
        <v>56</v>
      </c>
      <c r="F44" s="34">
        <f t="shared" si="6"/>
        <v>0</v>
      </c>
      <c r="G44" s="34">
        <f t="shared" si="6"/>
        <v>0</v>
      </c>
      <c r="H44" s="34">
        <f t="shared" si="6"/>
        <v>0</v>
      </c>
      <c r="I44" s="34">
        <f t="shared" si="6"/>
        <v>150</v>
      </c>
      <c r="J44" s="34">
        <f t="shared" si="6"/>
        <v>60</v>
      </c>
      <c r="K44" s="34">
        <f t="shared" si="6"/>
        <v>56</v>
      </c>
    </row>
    <row r="45" spans="1:11" ht="15">
      <c r="A45" s="5" t="s">
        <v>219</v>
      </c>
      <c r="B45" s="31" t="s">
        <v>220</v>
      </c>
      <c r="C45" s="31">
        <v>2224</v>
      </c>
      <c r="D45" s="31">
        <v>2515</v>
      </c>
      <c r="E45" s="39">
        <v>2513</v>
      </c>
      <c r="F45" s="39"/>
      <c r="G45" s="39"/>
      <c r="H45" s="39"/>
      <c r="I45" s="31">
        <v>2224</v>
      </c>
      <c r="J45" s="31">
        <v>2515</v>
      </c>
      <c r="K45" s="39">
        <v>2513</v>
      </c>
    </row>
    <row r="46" spans="1:11" ht="15">
      <c r="A46" s="5" t="s">
        <v>221</v>
      </c>
      <c r="B46" s="31" t="s">
        <v>222</v>
      </c>
      <c r="C46" s="31"/>
      <c r="D46" s="31"/>
      <c r="E46" s="39"/>
      <c r="F46" s="39"/>
      <c r="G46" s="39"/>
      <c r="H46" s="39"/>
      <c r="I46" s="31"/>
      <c r="J46" s="31"/>
      <c r="K46" s="39"/>
    </row>
    <row r="47" spans="1:11" ht="15">
      <c r="A47" s="5" t="s">
        <v>523</v>
      </c>
      <c r="B47" s="31" t="s">
        <v>223</v>
      </c>
      <c r="C47" s="31"/>
      <c r="D47" s="31"/>
      <c r="E47" s="39"/>
      <c r="F47" s="39"/>
      <c r="G47" s="39"/>
      <c r="H47" s="39"/>
      <c r="I47" s="31"/>
      <c r="J47" s="31"/>
      <c r="K47" s="39"/>
    </row>
    <row r="48" spans="1:11" ht="15">
      <c r="A48" s="5" t="s">
        <v>524</v>
      </c>
      <c r="B48" s="31" t="s">
        <v>224</v>
      </c>
      <c r="C48" s="31"/>
      <c r="D48" s="31"/>
      <c r="E48" s="39"/>
      <c r="F48" s="39"/>
      <c r="G48" s="39"/>
      <c r="H48" s="39"/>
      <c r="I48" s="31"/>
      <c r="J48" s="31"/>
      <c r="K48" s="39"/>
    </row>
    <row r="49" spans="1:11" ht="15">
      <c r="A49" s="5" t="s">
        <v>225</v>
      </c>
      <c r="B49" s="31" t="s">
        <v>226</v>
      </c>
      <c r="C49" s="31">
        <v>1300</v>
      </c>
      <c r="D49" s="31">
        <v>1123</v>
      </c>
      <c r="E49" s="39">
        <v>1100</v>
      </c>
      <c r="F49" s="39"/>
      <c r="G49" s="39"/>
      <c r="H49" s="39"/>
      <c r="I49" s="31">
        <v>1300</v>
      </c>
      <c r="J49" s="31">
        <v>1123</v>
      </c>
      <c r="K49" s="39">
        <v>1100</v>
      </c>
    </row>
    <row r="50" spans="1:11" ht="15">
      <c r="A50" s="7" t="s">
        <v>461</v>
      </c>
      <c r="B50" s="34" t="s">
        <v>227</v>
      </c>
      <c r="C50" s="34">
        <f aca="true" t="shared" si="7" ref="C50:K50">SUM(C45:C49)</f>
        <v>3524</v>
      </c>
      <c r="D50" s="34">
        <f t="shared" si="7"/>
        <v>3638</v>
      </c>
      <c r="E50" s="34">
        <f t="shared" si="7"/>
        <v>3613</v>
      </c>
      <c r="F50" s="34">
        <f t="shared" si="7"/>
        <v>0</v>
      </c>
      <c r="G50" s="34">
        <f t="shared" si="7"/>
        <v>0</v>
      </c>
      <c r="H50" s="34">
        <f t="shared" si="7"/>
        <v>0</v>
      </c>
      <c r="I50" s="34">
        <f t="shared" si="7"/>
        <v>3524</v>
      </c>
      <c r="J50" s="34">
        <f t="shared" si="7"/>
        <v>3638</v>
      </c>
      <c r="K50" s="34">
        <f t="shared" si="7"/>
        <v>3613</v>
      </c>
    </row>
    <row r="51" spans="1:11" ht="15">
      <c r="A51" s="38" t="s">
        <v>462</v>
      </c>
      <c r="B51" s="45" t="s">
        <v>228</v>
      </c>
      <c r="C51" s="45">
        <f aca="true" t="shared" si="8" ref="C51:K51">SUM(C50,C44,C41,C33,C30)</f>
        <v>13249</v>
      </c>
      <c r="D51" s="45">
        <f t="shared" si="8"/>
        <v>13477</v>
      </c>
      <c r="E51" s="45">
        <f t="shared" si="8"/>
        <v>13439</v>
      </c>
      <c r="F51" s="45">
        <f t="shared" si="8"/>
        <v>0</v>
      </c>
      <c r="G51" s="45">
        <f t="shared" si="8"/>
        <v>0</v>
      </c>
      <c r="H51" s="45">
        <f t="shared" si="8"/>
        <v>0</v>
      </c>
      <c r="I51" s="45">
        <f t="shared" si="8"/>
        <v>13249</v>
      </c>
      <c r="J51" s="45">
        <f t="shared" si="8"/>
        <v>13477</v>
      </c>
      <c r="K51" s="45">
        <f t="shared" si="8"/>
        <v>13439</v>
      </c>
    </row>
    <row r="52" spans="1:11" ht="7.5" customHeight="1">
      <c r="A52" s="13" t="s">
        <v>229</v>
      </c>
      <c r="B52" s="31" t="s">
        <v>230</v>
      </c>
      <c r="C52" s="31"/>
      <c r="D52" s="31"/>
      <c r="E52" s="39"/>
      <c r="F52" s="39"/>
      <c r="G52" s="39"/>
      <c r="H52" s="39"/>
      <c r="I52" s="31"/>
      <c r="J52" s="31"/>
      <c r="K52" s="39"/>
    </row>
    <row r="53" spans="1:11" ht="7.5" customHeight="1">
      <c r="A53" s="13" t="s">
        <v>463</v>
      </c>
      <c r="B53" s="31" t="s">
        <v>231</v>
      </c>
      <c r="C53" s="31"/>
      <c r="D53" s="31"/>
      <c r="E53" s="39"/>
      <c r="F53" s="39"/>
      <c r="G53" s="39"/>
      <c r="H53" s="39"/>
      <c r="I53" s="31"/>
      <c r="J53" s="31"/>
      <c r="K53" s="39"/>
    </row>
    <row r="54" spans="1:11" ht="7.5" customHeight="1">
      <c r="A54" s="17" t="s">
        <v>525</v>
      </c>
      <c r="B54" s="31" t="s">
        <v>232</v>
      </c>
      <c r="C54" s="31"/>
      <c r="D54" s="31"/>
      <c r="E54" s="39"/>
      <c r="F54" s="39"/>
      <c r="G54" s="39"/>
      <c r="H54" s="39"/>
      <c r="I54" s="31"/>
      <c r="J54" s="31"/>
      <c r="K54" s="39"/>
    </row>
    <row r="55" spans="1:11" ht="7.5" customHeight="1">
      <c r="A55" s="17" t="s">
        <v>526</v>
      </c>
      <c r="B55" s="31" t="s">
        <v>233</v>
      </c>
      <c r="C55" s="31"/>
      <c r="D55" s="31"/>
      <c r="E55" s="39"/>
      <c r="F55" s="39"/>
      <c r="G55" s="39"/>
      <c r="H55" s="39"/>
      <c r="I55" s="31"/>
      <c r="J55" s="31"/>
      <c r="K55" s="39"/>
    </row>
    <row r="56" spans="1:11" ht="7.5" customHeight="1">
      <c r="A56" s="17" t="s">
        <v>527</v>
      </c>
      <c r="B56" s="31" t="s">
        <v>234</v>
      </c>
      <c r="C56" s="31"/>
      <c r="D56" s="31"/>
      <c r="E56" s="39"/>
      <c r="F56" s="39"/>
      <c r="G56" s="39"/>
      <c r="H56" s="39"/>
      <c r="I56" s="31"/>
      <c r="J56" s="31"/>
      <c r="K56" s="39"/>
    </row>
    <row r="57" spans="1:11" ht="7.5" customHeight="1">
      <c r="A57" s="13" t="s">
        <v>528</v>
      </c>
      <c r="B57" s="31" t="s">
        <v>235</v>
      </c>
      <c r="C57" s="31"/>
      <c r="D57" s="31"/>
      <c r="E57" s="39"/>
      <c r="F57" s="39"/>
      <c r="G57" s="39"/>
      <c r="H57" s="39"/>
      <c r="I57" s="31"/>
      <c r="J57" s="31"/>
      <c r="K57" s="39"/>
    </row>
    <row r="58" spans="1:11" ht="7.5" customHeight="1">
      <c r="A58" s="13" t="s">
        <v>529</v>
      </c>
      <c r="B58" s="31" t="s">
        <v>236</v>
      </c>
      <c r="C58" s="31"/>
      <c r="D58" s="31"/>
      <c r="E58" s="39"/>
      <c r="F58" s="39"/>
      <c r="G58" s="39"/>
      <c r="H58" s="39"/>
      <c r="I58" s="31"/>
      <c r="J58" s="31"/>
      <c r="K58" s="39"/>
    </row>
    <row r="59" spans="1:11" ht="7.5" customHeight="1">
      <c r="A59" s="13" t="s">
        <v>530</v>
      </c>
      <c r="B59" s="31" t="s">
        <v>237</v>
      </c>
      <c r="C59" s="31"/>
      <c r="D59" s="31"/>
      <c r="E59" s="39"/>
      <c r="F59" s="39"/>
      <c r="G59" s="39"/>
      <c r="H59" s="39"/>
      <c r="I59" s="31"/>
      <c r="J59" s="31"/>
      <c r="K59" s="39"/>
    </row>
    <row r="60" spans="1:11" ht="7.5" customHeight="1">
      <c r="A60" s="42" t="s">
        <v>492</v>
      </c>
      <c r="B60" s="45" t="s">
        <v>238</v>
      </c>
      <c r="C60" s="45">
        <f aca="true" t="shared" si="9" ref="C60:K60">SUM(C52:C59)</f>
        <v>0</v>
      </c>
      <c r="D60" s="45">
        <f t="shared" si="9"/>
        <v>0</v>
      </c>
      <c r="E60" s="45">
        <f t="shared" si="9"/>
        <v>0</v>
      </c>
      <c r="F60" s="45">
        <f t="shared" si="9"/>
        <v>0</v>
      </c>
      <c r="G60" s="45">
        <f t="shared" si="9"/>
        <v>0</v>
      </c>
      <c r="H60" s="45">
        <f t="shared" si="9"/>
        <v>0</v>
      </c>
      <c r="I60" s="45">
        <f t="shared" si="9"/>
        <v>0</v>
      </c>
      <c r="J60" s="45">
        <f t="shared" si="9"/>
        <v>0</v>
      </c>
      <c r="K60" s="45">
        <f t="shared" si="9"/>
        <v>0</v>
      </c>
    </row>
    <row r="61" spans="1:11" ht="7.5" customHeight="1">
      <c r="A61" s="12" t="s">
        <v>531</v>
      </c>
      <c r="B61" s="31" t="s">
        <v>239</v>
      </c>
      <c r="C61" s="31"/>
      <c r="D61" s="31"/>
      <c r="E61" s="39"/>
      <c r="F61" s="39"/>
      <c r="G61" s="39"/>
      <c r="H61" s="39"/>
      <c r="I61" s="31"/>
      <c r="J61" s="31"/>
      <c r="K61" s="39"/>
    </row>
    <row r="62" spans="1:11" ht="7.5" customHeight="1">
      <c r="A62" s="12" t="s">
        <v>240</v>
      </c>
      <c r="B62" s="31" t="s">
        <v>241</v>
      </c>
      <c r="C62" s="31"/>
      <c r="D62" s="31"/>
      <c r="E62" s="39"/>
      <c r="F62" s="39"/>
      <c r="G62" s="39"/>
      <c r="H62" s="39"/>
      <c r="I62" s="31"/>
      <c r="J62" s="31"/>
      <c r="K62" s="39"/>
    </row>
    <row r="63" spans="1:11" ht="7.5" customHeight="1">
      <c r="A63" s="12" t="s">
        <v>242</v>
      </c>
      <c r="B63" s="31" t="s">
        <v>243</v>
      </c>
      <c r="C63" s="31"/>
      <c r="D63" s="31"/>
      <c r="E63" s="39"/>
      <c r="F63" s="39"/>
      <c r="G63" s="39"/>
      <c r="H63" s="39"/>
      <c r="I63" s="31"/>
      <c r="J63" s="31"/>
      <c r="K63" s="39"/>
    </row>
    <row r="64" spans="1:11" ht="7.5" customHeight="1">
      <c r="A64" s="12" t="s">
        <v>493</v>
      </c>
      <c r="B64" s="31" t="s">
        <v>244</v>
      </c>
      <c r="C64" s="31"/>
      <c r="D64" s="31"/>
      <c r="E64" s="39"/>
      <c r="F64" s="39"/>
      <c r="G64" s="39"/>
      <c r="H64" s="39"/>
      <c r="I64" s="31"/>
      <c r="J64" s="31"/>
      <c r="K64" s="39"/>
    </row>
    <row r="65" spans="1:11" ht="7.5" customHeight="1">
      <c r="A65" s="12" t="s">
        <v>532</v>
      </c>
      <c r="B65" s="31" t="s">
        <v>245</v>
      </c>
      <c r="C65" s="31"/>
      <c r="D65" s="31"/>
      <c r="E65" s="39"/>
      <c r="F65" s="39"/>
      <c r="G65" s="39"/>
      <c r="H65" s="39"/>
      <c r="I65" s="31"/>
      <c r="J65" s="31"/>
      <c r="K65" s="39"/>
    </row>
    <row r="66" spans="1:11" ht="7.5" customHeight="1">
      <c r="A66" s="12" t="s">
        <v>495</v>
      </c>
      <c r="B66" s="31" t="s">
        <v>246</v>
      </c>
      <c r="C66" s="31"/>
      <c r="D66" s="31"/>
      <c r="E66" s="39"/>
      <c r="F66" s="39"/>
      <c r="G66" s="39"/>
      <c r="H66" s="39"/>
      <c r="I66" s="31"/>
      <c r="J66" s="31"/>
      <c r="K66" s="39"/>
    </row>
    <row r="67" spans="1:11" ht="7.5" customHeight="1">
      <c r="A67" s="12" t="s">
        <v>533</v>
      </c>
      <c r="B67" s="31" t="s">
        <v>247</v>
      </c>
      <c r="C67" s="31"/>
      <c r="D67" s="31"/>
      <c r="E67" s="39"/>
      <c r="F67" s="39"/>
      <c r="G67" s="39"/>
      <c r="H67" s="39"/>
      <c r="I67" s="31"/>
      <c r="J67" s="31"/>
      <c r="K67" s="39"/>
    </row>
    <row r="68" spans="1:11" ht="7.5" customHeight="1">
      <c r="A68" s="12" t="s">
        <v>534</v>
      </c>
      <c r="B68" s="31" t="s">
        <v>248</v>
      </c>
      <c r="C68" s="31"/>
      <c r="D68" s="31"/>
      <c r="E68" s="39"/>
      <c r="F68" s="39"/>
      <c r="G68" s="39"/>
      <c r="H68" s="39"/>
      <c r="I68" s="31"/>
      <c r="J68" s="31"/>
      <c r="K68" s="39"/>
    </row>
    <row r="69" spans="1:11" ht="7.5" customHeight="1">
      <c r="A69" s="12" t="s">
        <v>249</v>
      </c>
      <c r="B69" s="31" t="s">
        <v>250</v>
      </c>
      <c r="C69" s="31"/>
      <c r="D69" s="31"/>
      <c r="E69" s="39"/>
      <c r="F69" s="39"/>
      <c r="G69" s="39"/>
      <c r="H69" s="39"/>
      <c r="I69" s="31"/>
      <c r="J69" s="31"/>
      <c r="K69" s="39"/>
    </row>
    <row r="70" spans="1:11" ht="7.5" customHeight="1">
      <c r="A70" s="20" t="s">
        <v>251</v>
      </c>
      <c r="B70" s="31" t="s">
        <v>252</v>
      </c>
      <c r="C70" s="31"/>
      <c r="D70" s="31"/>
      <c r="E70" s="39"/>
      <c r="F70" s="39"/>
      <c r="G70" s="39"/>
      <c r="H70" s="39"/>
      <c r="I70" s="31"/>
      <c r="J70" s="31"/>
      <c r="K70" s="39"/>
    </row>
    <row r="71" spans="1:11" ht="7.5" customHeight="1">
      <c r="A71" s="12" t="s">
        <v>535</v>
      </c>
      <c r="B71" s="31" t="s">
        <v>253</v>
      </c>
      <c r="C71" s="31"/>
      <c r="D71" s="31"/>
      <c r="E71" s="39"/>
      <c r="F71" s="39"/>
      <c r="G71" s="39"/>
      <c r="H71" s="39"/>
      <c r="I71" s="31"/>
      <c r="J71" s="31"/>
      <c r="K71" s="39"/>
    </row>
    <row r="72" spans="1:11" ht="7.5" customHeight="1">
      <c r="A72" s="20" t="s">
        <v>717</v>
      </c>
      <c r="B72" s="31" t="s">
        <v>254</v>
      </c>
      <c r="C72" s="31"/>
      <c r="D72" s="31"/>
      <c r="E72" s="39"/>
      <c r="F72" s="39"/>
      <c r="G72" s="39"/>
      <c r="H72" s="39"/>
      <c r="I72" s="31"/>
      <c r="J72" s="31"/>
      <c r="K72" s="39"/>
    </row>
    <row r="73" spans="1:11" ht="7.5" customHeight="1">
      <c r="A73" s="20" t="s">
        <v>718</v>
      </c>
      <c r="B73" s="31" t="s">
        <v>254</v>
      </c>
      <c r="C73" s="31"/>
      <c r="D73" s="31"/>
      <c r="E73" s="39"/>
      <c r="F73" s="39"/>
      <c r="G73" s="39"/>
      <c r="H73" s="39"/>
      <c r="I73" s="31"/>
      <c r="J73" s="31"/>
      <c r="K73" s="39"/>
    </row>
    <row r="74" spans="1:11" ht="7.5" customHeight="1">
      <c r="A74" s="42" t="s">
        <v>498</v>
      </c>
      <c r="B74" s="45" t="s">
        <v>255</v>
      </c>
      <c r="C74" s="45">
        <f aca="true" t="shared" si="10" ref="C74:K74">SUM(C61:C73)</f>
        <v>0</v>
      </c>
      <c r="D74" s="45">
        <f t="shared" si="10"/>
        <v>0</v>
      </c>
      <c r="E74" s="45">
        <f t="shared" si="10"/>
        <v>0</v>
      </c>
      <c r="F74" s="45">
        <f t="shared" si="10"/>
        <v>0</v>
      </c>
      <c r="G74" s="45">
        <f t="shared" si="10"/>
        <v>0</v>
      </c>
      <c r="H74" s="45">
        <f t="shared" si="10"/>
        <v>0</v>
      </c>
      <c r="I74" s="45">
        <f t="shared" si="10"/>
        <v>0</v>
      </c>
      <c r="J74" s="45">
        <f t="shared" si="10"/>
        <v>0</v>
      </c>
      <c r="K74" s="45">
        <f t="shared" si="10"/>
        <v>0</v>
      </c>
    </row>
    <row r="75" spans="1:11" ht="7.5" customHeight="1">
      <c r="A75" s="97" t="s">
        <v>664</v>
      </c>
      <c r="B75" s="98"/>
      <c r="C75" s="98"/>
      <c r="D75" s="98"/>
      <c r="E75" s="99"/>
      <c r="F75" s="99"/>
      <c r="G75" s="99"/>
      <c r="H75" s="99"/>
      <c r="I75" s="98"/>
      <c r="J75" s="98"/>
      <c r="K75" s="99"/>
    </row>
    <row r="76" spans="1:11" ht="7.5" customHeight="1">
      <c r="A76" s="35" t="s">
        <v>256</v>
      </c>
      <c r="B76" s="31" t="s">
        <v>257</v>
      </c>
      <c r="C76" s="31"/>
      <c r="D76" s="31"/>
      <c r="E76" s="39"/>
      <c r="F76" s="39"/>
      <c r="G76" s="39"/>
      <c r="H76" s="39"/>
      <c r="I76" s="31"/>
      <c r="J76" s="31"/>
      <c r="K76" s="39"/>
    </row>
    <row r="77" spans="1:11" ht="7.5" customHeight="1">
      <c r="A77" s="35" t="s">
        <v>536</v>
      </c>
      <c r="B77" s="31" t="s">
        <v>258</v>
      </c>
      <c r="C77" s="31"/>
      <c r="D77" s="31"/>
      <c r="E77" s="39"/>
      <c r="F77" s="39"/>
      <c r="G77" s="39"/>
      <c r="H77" s="39"/>
      <c r="I77" s="31"/>
      <c r="J77" s="31"/>
      <c r="K77" s="39"/>
    </row>
    <row r="78" spans="1:11" ht="7.5" customHeight="1">
      <c r="A78" s="35" t="s">
        <v>259</v>
      </c>
      <c r="B78" s="31" t="s">
        <v>260</v>
      </c>
      <c r="C78" s="31"/>
      <c r="D78" s="31"/>
      <c r="E78" s="39"/>
      <c r="F78" s="39"/>
      <c r="G78" s="39"/>
      <c r="H78" s="39"/>
      <c r="I78" s="31"/>
      <c r="J78" s="31"/>
      <c r="K78" s="39"/>
    </row>
    <row r="79" spans="1:11" ht="7.5" customHeight="1">
      <c r="A79" s="35" t="s">
        <v>261</v>
      </c>
      <c r="B79" s="31" t="s">
        <v>262</v>
      </c>
      <c r="C79" s="31"/>
      <c r="D79" s="31"/>
      <c r="E79" s="39"/>
      <c r="F79" s="39"/>
      <c r="G79" s="39"/>
      <c r="H79" s="39"/>
      <c r="I79" s="31"/>
      <c r="J79" s="31"/>
      <c r="K79" s="39"/>
    </row>
    <row r="80" spans="1:11" ht="7.5" customHeight="1">
      <c r="A80" s="6" t="s">
        <v>263</v>
      </c>
      <c r="B80" s="31" t="s">
        <v>264</v>
      </c>
      <c r="C80" s="31"/>
      <c r="D80" s="31"/>
      <c r="E80" s="39"/>
      <c r="F80" s="39"/>
      <c r="G80" s="39"/>
      <c r="H80" s="39"/>
      <c r="I80" s="31"/>
      <c r="J80" s="31"/>
      <c r="K80" s="39"/>
    </row>
    <row r="81" spans="1:11" ht="7.5" customHeight="1">
      <c r="A81" s="6" t="s">
        <v>265</v>
      </c>
      <c r="B81" s="31" t="s">
        <v>266</v>
      </c>
      <c r="C81" s="31"/>
      <c r="D81" s="31"/>
      <c r="E81" s="39"/>
      <c r="F81" s="39"/>
      <c r="G81" s="39"/>
      <c r="H81" s="39"/>
      <c r="I81" s="31"/>
      <c r="J81" s="31"/>
      <c r="K81" s="39"/>
    </row>
    <row r="82" spans="1:11" ht="7.5" customHeight="1">
      <c r="A82" s="6" t="s">
        <v>267</v>
      </c>
      <c r="B82" s="31" t="s">
        <v>268</v>
      </c>
      <c r="C82" s="31"/>
      <c r="D82" s="31"/>
      <c r="E82" s="39"/>
      <c r="F82" s="39"/>
      <c r="G82" s="39"/>
      <c r="H82" s="39"/>
      <c r="I82" s="31"/>
      <c r="J82" s="31"/>
      <c r="K82" s="39"/>
    </row>
    <row r="83" spans="1:11" ht="7.5" customHeight="1">
      <c r="A83" s="43" t="s">
        <v>500</v>
      </c>
      <c r="B83" s="45" t="s">
        <v>269</v>
      </c>
      <c r="C83" s="45">
        <f aca="true" t="shared" si="11" ref="C83:K83">SUM(C76:C82)</f>
        <v>0</v>
      </c>
      <c r="D83" s="45">
        <f t="shared" si="11"/>
        <v>0</v>
      </c>
      <c r="E83" s="45">
        <f t="shared" si="11"/>
        <v>0</v>
      </c>
      <c r="F83" s="45">
        <f t="shared" si="11"/>
        <v>0</v>
      </c>
      <c r="G83" s="45">
        <f t="shared" si="11"/>
        <v>0</v>
      </c>
      <c r="H83" s="45">
        <f t="shared" si="11"/>
        <v>0</v>
      </c>
      <c r="I83" s="45">
        <f t="shared" si="11"/>
        <v>0</v>
      </c>
      <c r="J83" s="45">
        <f t="shared" si="11"/>
        <v>0</v>
      </c>
      <c r="K83" s="45">
        <f t="shared" si="11"/>
        <v>0</v>
      </c>
    </row>
    <row r="84" spans="1:11" ht="7.5" customHeight="1">
      <c r="A84" s="13" t="s">
        <v>270</v>
      </c>
      <c r="B84" s="31" t="s">
        <v>271</v>
      </c>
      <c r="C84" s="31"/>
      <c r="D84" s="31"/>
      <c r="E84" s="39"/>
      <c r="F84" s="39"/>
      <c r="G84" s="39"/>
      <c r="H84" s="39"/>
      <c r="I84" s="31"/>
      <c r="J84" s="31"/>
      <c r="K84" s="39"/>
    </row>
    <row r="85" spans="1:11" ht="7.5" customHeight="1">
      <c r="A85" s="13" t="s">
        <v>272</v>
      </c>
      <c r="B85" s="31" t="s">
        <v>273</v>
      </c>
      <c r="C85" s="31"/>
      <c r="D85" s="31"/>
      <c r="E85" s="39"/>
      <c r="F85" s="39"/>
      <c r="G85" s="39"/>
      <c r="H85" s="39"/>
      <c r="I85" s="31"/>
      <c r="J85" s="31"/>
      <c r="K85" s="39"/>
    </row>
    <row r="86" spans="1:11" ht="7.5" customHeight="1">
      <c r="A86" s="13" t="s">
        <v>274</v>
      </c>
      <c r="B86" s="31" t="s">
        <v>275</v>
      </c>
      <c r="C86" s="31"/>
      <c r="D86" s="31"/>
      <c r="E86" s="39"/>
      <c r="F86" s="39"/>
      <c r="G86" s="39"/>
      <c r="H86" s="39"/>
      <c r="I86" s="31"/>
      <c r="J86" s="31"/>
      <c r="K86" s="39"/>
    </row>
    <row r="87" spans="1:11" ht="7.5" customHeight="1">
      <c r="A87" s="13" t="s">
        <v>276</v>
      </c>
      <c r="B87" s="31" t="s">
        <v>277</v>
      </c>
      <c r="C87" s="31"/>
      <c r="D87" s="31"/>
      <c r="E87" s="39"/>
      <c r="F87" s="39"/>
      <c r="G87" s="39"/>
      <c r="H87" s="39"/>
      <c r="I87" s="31"/>
      <c r="J87" s="31"/>
      <c r="K87" s="39"/>
    </row>
    <row r="88" spans="1:11" ht="7.5" customHeight="1">
      <c r="A88" s="42" t="s">
        <v>501</v>
      </c>
      <c r="B88" s="45" t="s">
        <v>278</v>
      </c>
      <c r="C88" s="45">
        <f aca="true" t="shared" si="12" ref="C88:K88">SUM(C84:C87)</f>
        <v>0</v>
      </c>
      <c r="D88" s="45">
        <f t="shared" si="12"/>
        <v>0</v>
      </c>
      <c r="E88" s="45">
        <f t="shared" si="12"/>
        <v>0</v>
      </c>
      <c r="F88" s="45">
        <f t="shared" si="12"/>
        <v>0</v>
      </c>
      <c r="G88" s="45">
        <f t="shared" si="12"/>
        <v>0</v>
      </c>
      <c r="H88" s="45">
        <f t="shared" si="12"/>
        <v>0</v>
      </c>
      <c r="I88" s="45">
        <f t="shared" si="12"/>
        <v>0</v>
      </c>
      <c r="J88" s="45">
        <f t="shared" si="12"/>
        <v>0</v>
      </c>
      <c r="K88" s="45">
        <f t="shared" si="12"/>
        <v>0</v>
      </c>
    </row>
    <row r="89" spans="1:11" ht="7.5" customHeight="1">
      <c r="A89" s="13" t="s">
        <v>279</v>
      </c>
      <c r="B89" s="31" t="s">
        <v>280</v>
      </c>
      <c r="C89" s="31"/>
      <c r="D89" s="31"/>
      <c r="E89" s="39"/>
      <c r="F89" s="39"/>
      <c r="G89" s="39"/>
      <c r="H89" s="39"/>
      <c r="I89" s="31"/>
      <c r="J89" s="31"/>
      <c r="K89" s="39"/>
    </row>
    <row r="90" spans="1:11" ht="7.5" customHeight="1">
      <c r="A90" s="13" t="s">
        <v>537</v>
      </c>
      <c r="B90" s="31" t="s">
        <v>281</v>
      </c>
      <c r="C90" s="31"/>
      <c r="D90" s="31"/>
      <c r="E90" s="39"/>
      <c r="F90" s="39"/>
      <c r="G90" s="39"/>
      <c r="H90" s="39"/>
      <c r="I90" s="31"/>
      <c r="J90" s="31"/>
      <c r="K90" s="39"/>
    </row>
    <row r="91" spans="1:11" ht="7.5" customHeight="1">
      <c r="A91" s="13" t="s">
        <v>538</v>
      </c>
      <c r="B91" s="31" t="s">
        <v>282</v>
      </c>
      <c r="C91" s="31"/>
      <c r="D91" s="31"/>
      <c r="E91" s="39"/>
      <c r="F91" s="39"/>
      <c r="G91" s="39"/>
      <c r="H91" s="39"/>
      <c r="I91" s="31"/>
      <c r="J91" s="31"/>
      <c r="K91" s="39"/>
    </row>
    <row r="92" spans="1:11" ht="7.5" customHeight="1">
      <c r="A92" s="13" t="s">
        <v>539</v>
      </c>
      <c r="B92" s="31" t="s">
        <v>283</v>
      </c>
      <c r="C92" s="31"/>
      <c r="D92" s="31"/>
      <c r="E92" s="39"/>
      <c r="F92" s="39"/>
      <c r="G92" s="39"/>
      <c r="H92" s="39"/>
      <c r="I92" s="31"/>
      <c r="J92" s="31"/>
      <c r="K92" s="39"/>
    </row>
    <row r="93" spans="1:11" ht="7.5" customHeight="1">
      <c r="A93" s="13" t="s">
        <v>540</v>
      </c>
      <c r="B93" s="31" t="s">
        <v>284</v>
      </c>
      <c r="C93" s="31"/>
      <c r="D93" s="31"/>
      <c r="E93" s="39"/>
      <c r="F93" s="39"/>
      <c r="G93" s="39"/>
      <c r="H93" s="39"/>
      <c r="I93" s="31"/>
      <c r="J93" s="31"/>
      <c r="K93" s="39"/>
    </row>
    <row r="94" spans="1:11" ht="7.5" customHeight="1">
      <c r="A94" s="13" t="s">
        <v>541</v>
      </c>
      <c r="B94" s="31" t="s">
        <v>285</v>
      </c>
      <c r="C94" s="31"/>
      <c r="D94" s="31"/>
      <c r="E94" s="39"/>
      <c r="F94" s="39"/>
      <c r="G94" s="39"/>
      <c r="H94" s="39"/>
      <c r="I94" s="31"/>
      <c r="J94" s="31"/>
      <c r="K94" s="39"/>
    </row>
    <row r="95" spans="1:11" ht="7.5" customHeight="1">
      <c r="A95" s="13" t="s">
        <v>286</v>
      </c>
      <c r="B95" s="31" t="s">
        <v>287</v>
      </c>
      <c r="C95" s="31"/>
      <c r="D95" s="31"/>
      <c r="E95" s="39"/>
      <c r="F95" s="39"/>
      <c r="G95" s="39"/>
      <c r="H95" s="39"/>
      <c r="I95" s="31"/>
      <c r="J95" s="31"/>
      <c r="K95" s="39"/>
    </row>
    <row r="96" spans="1:11" ht="7.5" customHeight="1">
      <c r="A96" s="13" t="s">
        <v>542</v>
      </c>
      <c r="B96" s="31" t="s">
        <v>288</v>
      </c>
      <c r="C96" s="31"/>
      <c r="D96" s="31"/>
      <c r="E96" s="39"/>
      <c r="F96" s="39"/>
      <c r="G96" s="39"/>
      <c r="H96" s="39"/>
      <c r="I96" s="31"/>
      <c r="J96" s="31"/>
      <c r="K96" s="39"/>
    </row>
    <row r="97" spans="1:11" ht="7.5" customHeight="1">
      <c r="A97" s="42" t="s">
        <v>502</v>
      </c>
      <c r="B97" s="45" t="s">
        <v>289</v>
      </c>
      <c r="C97" s="45">
        <f aca="true" t="shared" si="13" ref="C97:K97">SUM(C89:C96)</f>
        <v>0</v>
      </c>
      <c r="D97" s="45">
        <f t="shared" si="13"/>
        <v>0</v>
      </c>
      <c r="E97" s="45">
        <f t="shared" si="13"/>
        <v>0</v>
      </c>
      <c r="F97" s="45">
        <f t="shared" si="13"/>
        <v>0</v>
      </c>
      <c r="G97" s="45">
        <f t="shared" si="13"/>
        <v>0</v>
      </c>
      <c r="H97" s="45">
        <f t="shared" si="13"/>
        <v>0</v>
      </c>
      <c r="I97" s="45">
        <f t="shared" si="13"/>
        <v>0</v>
      </c>
      <c r="J97" s="45">
        <f t="shared" si="13"/>
        <v>0</v>
      </c>
      <c r="K97" s="45">
        <f t="shared" si="13"/>
        <v>0</v>
      </c>
    </row>
    <row r="98" spans="1:11" ht="15.75">
      <c r="A98" s="97" t="s">
        <v>663</v>
      </c>
      <c r="B98" s="98"/>
      <c r="C98" s="98"/>
      <c r="D98" s="98"/>
      <c r="E98" s="99"/>
      <c r="F98" s="99"/>
      <c r="G98" s="99"/>
      <c r="H98" s="99"/>
      <c r="I98" s="98"/>
      <c r="J98" s="98"/>
      <c r="K98" s="99"/>
    </row>
    <row r="99" spans="1:11" ht="15.75">
      <c r="A99" s="102" t="s">
        <v>550</v>
      </c>
      <c r="B99" s="103" t="s">
        <v>290</v>
      </c>
      <c r="C99" s="103">
        <f aca="true" t="shared" si="14" ref="C99:K99">C25+C26+C51+C60+C74+C83+C88+C97</f>
        <v>102374</v>
      </c>
      <c r="D99" s="103">
        <f t="shared" si="14"/>
        <v>105740</v>
      </c>
      <c r="E99" s="103">
        <f t="shared" si="14"/>
        <v>105702</v>
      </c>
      <c r="F99" s="103">
        <f t="shared" si="14"/>
        <v>0</v>
      </c>
      <c r="G99" s="103">
        <f t="shared" si="14"/>
        <v>0</v>
      </c>
      <c r="H99" s="103">
        <f t="shared" si="14"/>
        <v>0</v>
      </c>
      <c r="I99" s="103">
        <f t="shared" si="14"/>
        <v>102374</v>
      </c>
      <c r="J99" s="103">
        <f t="shared" si="14"/>
        <v>105740</v>
      </c>
      <c r="K99" s="103">
        <f t="shared" si="14"/>
        <v>105702</v>
      </c>
    </row>
    <row r="100" spans="1:28" ht="7.5" customHeight="1">
      <c r="A100" s="13" t="s">
        <v>543</v>
      </c>
      <c r="B100" s="5" t="s">
        <v>291</v>
      </c>
      <c r="C100" s="5"/>
      <c r="D100" s="5"/>
      <c r="E100" s="13"/>
      <c r="F100" s="13"/>
      <c r="G100" s="13"/>
      <c r="H100" s="13"/>
      <c r="I100" s="5"/>
      <c r="J100" s="5"/>
      <c r="K100" s="1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4"/>
      <c r="AB100" s="24"/>
    </row>
    <row r="101" spans="1:28" ht="7.5" customHeight="1">
      <c r="A101" s="13" t="s">
        <v>294</v>
      </c>
      <c r="B101" s="5" t="s">
        <v>295</v>
      </c>
      <c r="C101" s="5"/>
      <c r="D101" s="5"/>
      <c r="E101" s="13"/>
      <c r="F101" s="13"/>
      <c r="G101" s="13"/>
      <c r="H101" s="13"/>
      <c r="I101" s="5"/>
      <c r="J101" s="5"/>
      <c r="K101" s="1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4"/>
      <c r="AB101" s="24"/>
    </row>
    <row r="102" spans="1:28" ht="7.5" customHeight="1">
      <c r="A102" s="13" t="s">
        <v>544</v>
      </c>
      <c r="B102" s="5" t="s">
        <v>296</v>
      </c>
      <c r="C102" s="5"/>
      <c r="D102" s="5"/>
      <c r="E102" s="13"/>
      <c r="F102" s="13"/>
      <c r="G102" s="13"/>
      <c r="H102" s="13"/>
      <c r="I102" s="5"/>
      <c r="J102" s="5"/>
      <c r="K102" s="1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4"/>
      <c r="AB102" s="24"/>
    </row>
    <row r="103" spans="1:28" ht="7.5" customHeight="1">
      <c r="A103" s="15" t="s">
        <v>507</v>
      </c>
      <c r="B103" s="7" t="s">
        <v>298</v>
      </c>
      <c r="C103" s="7">
        <f aca="true" t="shared" si="15" ref="C103:K103">SUM(C100:C102)</f>
        <v>0</v>
      </c>
      <c r="D103" s="7">
        <f t="shared" si="15"/>
        <v>0</v>
      </c>
      <c r="E103" s="7">
        <f t="shared" si="15"/>
        <v>0</v>
      </c>
      <c r="F103" s="7">
        <f t="shared" si="15"/>
        <v>0</v>
      </c>
      <c r="G103" s="7">
        <f t="shared" si="15"/>
        <v>0</v>
      </c>
      <c r="H103" s="7">
        <f t="shared" si="15"/>
        <v>0</v>
      </c>
      <c r="I103" s="7">
        <f t="shared" si="15"/>
        <v>0</v>
      </c>
      <c r="J103" s="7">
        <f t="shared" si="15"/>
        <v>0</v>
      </c>
      <c r="K103" s="7">
        <f t="shared" si="15"/>
        <v>0</v>
      </c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4"/>
      <c r="AB103" s="24"/>
    </row>
    <row r="104" spans="1:28" ht="7.5" customHeight="1">
      <c r="A104" s="36" t="s">
        <v>545</v>
      </c>
      <c r="B104" s="5" t="s">
        <v>299</v>
      </c>
      <c r="C104" s="5"/>
      <c r="D104" s="5"/>
      <c r="E104" s="36"/>
      <c r="F104" s="36"/>
      <c r="G104" s="36"/>
      <c r="H104" s="36"/>
      <c r="I104" s="5"/>
      <c r="J104" s="5"/>
      <c r="K104" s="3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4"/>
      <c r="AB104" s="24"/>
    </row>
    <row r="105" spans="1:28" ht="7.5" customHeight="1">
      <c r="A105" s="36" t="s">
        <v>513</v>
      </c>
      <c r="B105" s="5" t="s">
        <v>302</v>
      </c>
      <c r="C105" s="5"/>
      <c r="D105" s="5"/>
      <c r="E105" s="36"/>
      <c r="F105" s="36"/>
      <c r="G105" s="36"/>
      <c r="H105" s="36"/>
      <c r="I105" s="5"/>
      <c r="J105" s="5"/>
      <c r="K105" s="3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4"/>
      <c r="AB105" s="24"/>
    </row>
    <row r="106" spans="1:28" ht="7.5" customHeight="1">
      <c r="A106" s="13" t="s">
        <v>303</v>
      </c>
      <c r="B106" s="5" t="s">
        <v>304</v>
      </c>
      <c r="C106" s="5"/>
      <c r="D106" s="5"/>
      <c r="E106" s="13"/>
      <c r="F106" s="13"/>
      <c r="G106" s="13"/>
      <c r="H106" s="13"/>
      <c r="I106" s="5"/>
      <c r="J106" s="5"/>
      <c r="K106" s="1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4"/>
      <c r="AB106" s="24"/>
    </row>
    <row r="107" spans="1:28" ht="7.5" customHeight="1">
      <c r="A107" s="13" t="s">
        <v>546</v>
      </c>
      <c r="B107" s="5" t="s">
        <v>305</v>
      </c>
      <c r="C107" s="5"/>
      <c r="D107" s="5"/>
      <c r="E107" s="13"/>
      <c r="F107" s="13"/>
      <c r="G107" s="13"/>
      <c r="H107" s="13"/>
      <c r="I107" s="5"/>
      <c r="J107" s="5"/>
      <c r="K107" s="1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4"/>
      <c r="AB107" s="24"/>
    </row>
    <row r="108" spans="1:28" ht="7.5" customHeight="1">
      <c r="A108" s="14" t="s">
        <v>510</v>
      </c>
      <c r="B108" s="7" t="s">
        <v>306</v>
      </c>
      <c r="C108" s="7">
        <f aca="true" t="shared" si="16" ref="C108:K108">SUM(C104:C107)</f>
        <v>0</v>
      </c>
      <c r="D108" s="7">
        <f t="shared" si="16"/>
        <v>0</v>
      </c>
      <c r="E108" s="7">
        <f t="shared" si="16"/>
        <v>0</v>
      </c>
      <c r="F108" s="7">
        <f t="shared" si="16"/>
        <v>0</v>
      </c>
      <c r="G108" s="7">
        <f t="shared" si="16"/>
        <v>0</v>
      </c>
      <c r="H108" s="7">
        <f t="shared" si="16"/>
        <v>0</v>
      </c>
      <c r="I108" s="7">
        <f t="shared" si="16"/>
        <v>0</v>
      </c>
      <c r="J108" s="7">
        <f t="shared" si="16"/>
        <v>0</v>
      </c>
      <c r="K108" s="7">
        <f t="shared" si="16"/>
        <v>0</v>
      </c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4"/>
      <c r="AB108" s="24"/>
    </row>
    <row r="109" spans="1:28" ht="7.5" customHeight="1">
      <c r="A109" s="36" t="s">
        <v>307</v>
      </c>
      <c r="B109" s="5" t="s">
        <v>308</v>
      </c>
      <c r="C109" s="5"/>
      <c r="D109" s="5"/>
      <c r="E109" s="36"/>
      <c r="F109" s="36"/>
      <c r="G109" s="36"/>
      <c r="H109" s="36"/>
      <c r="I109" s="5"/>
      <c r="J109" s="5"/>
      <c r="K109" s="3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4"/>
      <c r="AB109" s="24"/>
    </row>
    <row r="110" spans="1:28" ht="7.5" customHeight="1">
      <c r="A110" s="36" t="s">
        <v>309</v>
      </c>
      <c r="B110" s="5" t="s">
        <v>310</v>
      </c>
      <c r="C110" s="5"/>
      <c r="D110" s="5"/>
      <c r="E110" s="36"/>
      <c r="F110" s="36"/>
      <c r="G110" s="36"/>
      <c r="H110" s="36"/>
      <c r="I110" s="5"/>
      <c r="J110" s="5"/>
      <c r="K110" s="3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4"/>
      <c r="AB110" s="24"/>
    </row>
    <row r="111" spans="1:28" ht="7.5" customHeight="1">
      <c r="A111" s="14" t="s">
        <v>311</v>
      </c>
      <c r="B111" s="7" t="s">
        <v>312</v>
      </c>
      <c r="C111" s="7">
        <f aca="true" t="shared" si="17" ref="C111:K111">SUM(C109:C111)</f>
        <v>0</v>
      </c>
      <c r="D111" s="7">
        <f t="shared" si="17"/>
        <v>0</v>
      </c>
      <c r="E111" s="7">
        <f t="shared" si="17"/>
        <v>0</v>
      </c>
      <c r="F111" s="7">
        <f t="shared" si="17"/>
        <v>0</v>
      </c>
      <c r="G111" s="7">
        <f t="shared" si="17"/>
        <v>0</v>
      </c>
      <c r="H111" s="7">
        <f t="shared" si="17"/>
        <v>0</v>
      </c>
      <c r="I111" s="7">
        <f t="shared" si="17"/>
        <v>0</v>
      </c>
      <c r="J111" s="7">
        <f t="shared" si="17"/>
        <v>0</v>
      </c>
      <c r="K111" s="7">
        <f t="shared" si="17"/>
        <v>0</v>
      </c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4"/>
      <c r="AB111" s="24"/>
    </row>
    <row r="112" spans="1:28" ht="7.5" customHeight="1">
      <c r="A112" s="36" t="s">
        <v>313</v>
      </c>
      <c r="B112" s="5" t="s">
        <v>314</v>
      </c>
      <c r="C112" s="5"/>
      <c r="D112" s="5"/>
      <c r="E112" s="36"/>
      <c r="F112" s="36"/>
      <c r="G112" s="36"/>
      <c r="H112" s="36"/>
      <c r="I112" s="5"/>
      <c r="J112" s="5"/>
      <c r="K112" s="3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4"/>
      <c r="AB112" s="24"/>
    </row>
    <row r="113" spans="1:28" ht="7.5" customHeight="1">
      <c r="A113" s="36" t="s">
        <v>315</v>
      </c>
      <c r="B113" s="5" t="s">
        <v>316</v>
      </c>
      <c r="C113" s="5"/>
      <c r="D113" s="5"/>
      <c r="E113" s="36"/>
      <c r="F113" s="36"/>
      <c r="G113" s="36"/>
      <c r="H113" s="36"/>
      <c r="I113" s="5"/>
      <c r="J113" s="5"/>
      <c r="K113" s="3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4"/>
      <c r="AB113" s="24"/>
    </row>
    <row r="114" spans="1:28" ht="7.5" customHeight="1">
      <c r="A114" s="36" t="s">
        <v>317</v>
      </c>
      <c r="B114" s="5" t="s">
        <v>318</v>
      </c>
      <c r="C114" s="5"/>
      <c r="D114" s="5"/>
      <c r="E114" s="36"/>
      <c r="F114" s="36"/>
      <c r="G114" s="36"/>
      <c r="H114" s="36"/>
      <c r="I114" s="5"/>
      <c r="J114" s="5"/>
      <c r="K114" s="3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4"/>
      <c r="AB114" s="24"/>
    </row>
    <row r="115" spans="1:28" ht="7.5" customHeight="1">
      <c r="A115" s="37" t="s">
        <v>511</v>
      </c>
      <c r="B115" s="38" t="s">
        <v>319</v>
      </c>
      <c r="C115" s="38">
        <f aca="true" t="shared" si="18" ref="C115:K115">SUM(C112:C114)</f>
        <v>0</v>
      </c>
      <c r="D115" s="38">
        <f t="shared" si="18"/>
        <v>0</v>
      </c>
      <c r="E115" s="38">
        <f t="shared" si="18"/>
        <v>0</v>
      </c>
      <c r="F115" s="38">
        <f t="shared" si="18"/>
        <v>0</v>
      </c>
      <c r="G115" s="38">
        <f t="shared" si="18"/>
        <v>0</v>
      </c>
      <c r="H115" s="38">
        <f t="shared" si="18"/>
        <v>0</v>
      </c>
      <c r="I115" s="38">
        <f t="shared" si="18"/>
        <v>0</v>
      </c>
      <c r="J115" s="38">
        <f t="shared" si="18"/>
        <v>0</v>
      </c>
      <c r="K115" s="38">
        <f t="shared" si="18"/>
        <v>0</v>
      </c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4"/>
      <c r="AB115" s="24"/>
    </row>
    <row r="116" spans="1:28" ht="7.5" customHeight="1">
      <c r="A116" s="36" t="s">
        <v>320</v>
      </c>
      <c r="B116" s="5" t="s">
        <v>321</v>
      </c>
      <c r="C116" s="5"/>
      <c r="D116" s="5"/>
      <c r="E116" s="36"/>
      <c r="F116" s="36"/>
      <c r="G116" s="36"/>
      <c r="H116" s="36"/>
      <c r="I116" s="5"/>
      <c r="J116" s="5"/>
      <c r="K116" s="3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4"/>
      <c r="AB116" s="24"/>
    </row>
    <row r="117" spans="1:28" ht="7.5" customHeight="1">
      <c r="A117" s="13" t="s">
        <v>322</v>
      </c>
      <c r="B117" s="5" t="s">
        <v>323</v>
      </c>
      <c r="C117" s="5"/>
      <c r="D117" s="5"/>
      <c r="E117" s="13"/>
      <c r="F117" s="13"/>
      <c r="G117" s="13"/>
      <c r="H117" s="13"/>
      <c r="I117" s="5"/>
      <c r="J117" s="5"/>
      <c r="K117" s="1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4"/>
      <c r="AB117" s="24"/>
    </row>
    <row r="118" spans="1:28" ht="7.5" customHeight="1">
      <c r="A118" s="36" t="s">
        <v>547</v>
      </c>
      <c r="B118" s="5" t="s">
        <v>324</v>
      </c>
      <c r="C118" s="5"/>
      <c r="D118" s="5"/>
      <c r="E118" s="36"/>
      <c r="F118" s="36"/>
      <c r="G118" s="36"/>
      <c r="H118" s="36"/>
      <c r="I118" s="5"/>
      <c r="J118" s="5"/>
      <c r="K118" s="3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4"/>
      <c r="AB118" s="24"/>
    </row>
    <row r="119" spans="1:28" ht="7.5" customHeight="1">
      <c r="A119" s="36" t="s">
        <v>516</v>
      </c>
      <c r="B119" s="5" t="s">
        <v>325</v>
      </c>
      <c r="C119" s="5"/>
      <c r="D119" s="5"/>
      <c r="E119" s="36"/>
      <c r="F119" s="36"/>
      <c r="G119" s="36"/>
      <c r="H119" s="36"/>
      <c r="I119" s="5"/>
      <c r="J119" s="5"/>
      <c r="K119" s="3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4"/>
      <c r="AB119" s="24"/>
    </row>
    <row r="120" spans="1:28" ht="7.5" customHeight="1">
      <c r="A120" s="37" t="s">
        <v>517</v>
      </c>
      <c r="B120" s="38" t="s">
        <v>329</v>
      </c>
      <c r="C120" s="38">
        <f aca="true" t="shared" si="19" ref="C120:K120">SUM(C116:C119)</f>
        <v>0</v>
      </c>
      <c r="D120" s="38">
        <f t="shared" si="19"/>
        <v>0</v>
      </c>
      <c r="E120" s="38">
        <f t="shared" si="19"/>
        <v>0</v>
      </c>
      <c r="F120" s="38">
        <f t="shared" si="19"/>
        <v>0</v>
      </c>
      <c r="G120" s="38">
        <f t="shared" si="19"/>
        <v>0</v>
      </c>
      <c r="H120" s="38">
        <f t="shared" si="19"/>
        <v>0</v>
      </c>
      <c r="I120" s="38">
        <f t="shared" si="19"/>
        <v>0</v>
      </c>
      <c r="J120" s="38">
        <f t="shared" si="19"/>
        <v>0</v>
      </c>
      <c r="K120" s="38">
        <f t="shared" si="19"/>
        <v>0</v>
      </c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4"/>
      <c r="AB120" s="24"/>
    </row>
    <row r="121" spans="1:28" ht="7.5" customHeight="1">
      <c r="A121" s="13" t="s">
        <v>330</v>
      </c>
      <c r="B121" s="5" t="s">
        <v>331</v>
      </c>
      <c r="C121" s="5"/>
      <c r="D121" s="5"/>
      <c r="E121" s="13"/>
      <c r="F121" s="13"/>
      <c r="G121" s="13"/>
      <c r="H121" s="13"/>
      <c r="I121" s="5"/>
      <c r="J121" s="5"/>
      <c r="K121" s="1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4"/>
      <c r="AB121" s="24"/>
    </row>
    <row r="122" spans="1:28" ht="7.5" customHeight="1">
      <c r="A122" s="104" t="s">
        <v>551</v>
      </c>
      <c r="B122" s="105" t="s">
        <v>332</v>
      </c>
      <c r="C122" s="105">
        <f aca="true" t="shared" si="20" ref="C122:K122">SUM(C120,C115,C111,C108,C103)</f>
        <v>0</v>
      </c>
      <c r="D122" s="105">
        <f t="shared" si="20"/>
        <v>0</v>
      </c>
      <c r="E122" s="105">
        <f t="shared" si="20"/>
        <v>0</v>
      </c>
      <c r="F122" s="105">
        <f t="shared" si="20"/>
        <v>0</v>
      </c>
      <c r="G122" s="105">
        <f t="shared" si="20"/>
        <v>0</v>
      </c>
      <c r="H122" s="105">
        <f t="shared" si="20"/>
        <v>0</v>
      </c>
      <c r="I122" s="105">
        <f t="shared" si="20"/>
        <v>0</v>
      </c>
      <c r="J122" s="105">
        <f t="shared" si="20"/>
        <v>0</v>
      </c>
      <c r="K122" s="105">
        <f t="shared" si="20"/>
        <v>0</v>
      </c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4"/>
      <c r="AB122" s="24"/>
    </row>
    <row r="123" spans="1:28" ht="15.75">
      <c r="A123" s="113" t="s">
        <v>587</v>
      </c>
      <c r="B123" s="116"/>
      <c r="C123" s="156">
        <v>102374</v>
      </c>
      <c r="D123" s="156">
        <v>105740</v>
      </c>
      <c r="E123" s="156">
        <v>105702</v>
      </c>
      <c r="F123" s="129">
        <f>F99+F122</f>
        <v>0</v>
      </c>
      <c r="G123" s="129">
        <f>G99+G122</f>
        <v>0</v>
      </c>
      <c r="H123" s="129">
        <f>H99+H122</f>
        <v>0</v>
      </c>
      <c r="I123" s="156">
        <v>102374</v>
      </c>
      <c r="J123" s="156">
        <v>105740</v>
      </c>
      <c r="K123" s="156">
        <v>105702</v>
      </c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</row>
    <row r="124" spans="2:28" ht="1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</row>
    <row r="125" spans="2:28" ht="1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</row>
    <row r="126" spans="2:28" ht="1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</row>
    <row r="127" spans="2:28" ht="1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</row>
    <row r="128" spans="2:28" ht="1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</row>
    <row r="129" spans="2:28" ht="1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</row>
    <row r="130" spans="2:28" ht="1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</row>
    <row r="131" spans="2:28" ht="1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</row>
    <row r="132" spans="2:28" ht="1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</row>
    <row r="133" spans="2:28" ht="1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</row>
    <row r="134" spans="2:28" ht="1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</row>
    <row r="135" spans="2:28" ht="1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</row>
    <row r="136" spans="2:28" ht="1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</row>
    <row r="137" spans="2:28" ht="1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</row>
    <row r="138" spans="2:28" ht="1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</row>
    <row r="139" spans="2:28" ht="1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</row>
    <row r="140" spans="2:28" ht="1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</row>
    <row r="141" spans="2:28" ht="1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</row>
    <row r="142" spans="2:28" ht="1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</row>
    <row r="143" spans="2:28" ht="1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</row>
    <row r="144" spans="2:28" ht="1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</row>
    <row r="145" spans="2:28" ht="1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</row>
    <row r="146" spans="2:28" ht="1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</row>
    <row r="147" spans="2:28" ht="1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</row>
    <row r="148" spans="2:28" ht="1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</row>
    <row r="149" spans="2:28" ht="1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</row>
    <row r="150" spans="2:28" ht="1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</row>
    <row r="151" spans="2:28" ht="1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</row>
    <row r="152" spans="2:28" ht="1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</row>
    <row r="153" spans="2:28" ht="1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</row>
    <row r="154" spans="2:28" ht="1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</row>
    <row r="155" spans="2:28" ht="1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</row>
    <row r="156" spans="2:28" ht="1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</row>
    <row r="157" spans="2:28" ht="1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</row>
    <row r="158" spans="2:28" ht="1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</row>
    <row r="159" spans="2:28" ht="1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</row>
    <row r="160" spans="2:28" ht="1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</row>
    <row r="161" spans="2:28" ht="1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</row>
    <row r="162" spans="2:28" ht="1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</row>
    <row r="163" spans="2:28" ht="1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</row>
    <row r="164" spans="2:28" ht="1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</row>
    <row r="165" spans="2:28" ht="1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</row>
    <row r="166" spans="2:28" ht="1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</row>
    <row r="167" spans="2:28" ht="1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</row>
    <row r="168" spans="2:28" ht="1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</row>
    <row r="169" spans="2:28" ht="1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</row>
    <row r="170" spans="2:28" ht="1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</row>
    <row r="171" spans="2:28" ht="1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</row>
    <row r="172" spans="2:28" ht="15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</row>
  </sheetData>
  <sheetProtection/>
  <mergeCells count="7">
    <mergeCell ref="A1:K1"/>
    <mergeCell ref="A2:K2"/>
    <mergeCell ref="A5:A6"/>
    <mergeCell ref="B5:B6"/>
    <mergeCell ref="C5:E5"/>
    <mergeCell ref="F5:H5"/>
    <mergeCell ref="I5:K5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B172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83.421875" style="0" customWidth="1"/>
    <col min="3" max="3" width="12.57421875" style="0" customWidth="1"/>
    <col min="4" max="4" width="12.7109375" style="0" customWidth="1"/>
    <col min="5" max="5" width="12.140625" style="0" customWidth="1"/>
    <col min="6" max="6" width="11.8515625" style="0" customWidth="1"/>
    <col min="7" max="7" width="13.57421875" style="0" customWidth="1"/>
    <col min="8" max="8" width="13.8515625" style="0" customWidth="1"/>
    <col min="9" max="9" width="15.00390625" style="0" customWidth="1"/>
    <col min="10" max="10" width="13.57421875" style="0" customWidth="1"/>
    <col min="11" max="11" width="14.57421875" style="0" customWidth="1"/>
  </cols>
  <sheetData>
    <row r="1" spans="1:11" ht="21" customHeight="1">
      <c r="A1" s="177" t="s">
        <v>24</v>
      </c>
      <c r="B1" s="178"/>
      <c r="C1" s="178"/>
      <c r="D1" s="178"/>
      <c r="E1" s="178"/>
      <c r="F1" s="178"/>
      <c r="G1" s="178"/>
      <c r="H1" s="178"/>
      <c r="I1" s="179"/>
      <c r="J1" s="180"/>
      <c r="K1" s="180"/>
    </row>
    <row r="2" spans="1:11" ht="18.75" customHeight="1">
      <c r="A2" s="181" t="s">
        <v>634</v>
      </c>
      <c r="B2" s="178"/>
      <c r="C2" s="178"/>
      <c r="D2" s="178"/>
      <c r="E2" s="178"/>
      <c r="F2" s="178"/>
      <c r="G2" s="178"/>
      <c r="H2" s="178"/>
      <c r="I2" s="179"/>
      <c r="J2" s="180"/>
      <c r="K2" s="180"/>
    </row>
    <row r="3" spans="1:9" ht="18">
      <c r="A3" s="41"/>
      <c r="I3" t="s">
        <v>785</v>
      </c>
    </row>
    <row r="4" ht="15">
      <c r="A4" s="82" t="s">
        <v>751</v>
      </c>
    </row>
    <row r="5" spans="1:11" ht="25.5" customHeight="1">
      <c r="A5" s="187" t="s">
        <v>153</v>
      </c>
      <c r="B5" s="189" t="s">
        <v>154</v>
      </c>
      <c r="C5" s="191" t="s">
        <v>665</v>
      </c>
      <c r="D5" s="183"/>
      <c r="E5" s="184"/>
      <c r="F5" s="182" t="s">
        <v>666</v>
      </c>
      <c r="G5" s="183"/>
      <c r="H5" s="184"/>
      <c r="I5" s="185" t="s">
        <v>756</v>
      </c>
      <c r="J5" s="186"/>
      <c r="K5" s="186"/>
    </row>
    <row r="6" spans="1:11" ht="25.5">
      <c r="A6" s="188"/>
      <c r="B6" s="190"/>
      <c r="C6" s="3" t="s">
        <v>759</v>
      </c>
      <c r="D6" s="3" t="s">
        <v>22</v>
      </c>
      <c r="E6" s="81" t="s">
        <v>23</v>
      </c>
      <c r="F6" s="3" t="s">
        <v>759</v>
      </c>
      <c r="G6" s="3" t="s">
        <v>22</v>
      </c>
      <c r="H6" s="3" t="s">
        <v>767</v>
      </c>
      <c r="I6" s="3" t="s">
        <v>759</v>
      </c>
      <c r="J6" s="3" t="s">
        <v>22</v>
      </c>
      <c r="K6" s="81" t="s">
        <v>23</v>
      </c>
    </row>
    <row r="7" spans="1:11" ht="15">
      <c r="A7" s="29" t="s">
        <v>155</v>
      </c>
      <c r="B7" s="30" t="s">
        <v>156</v>
      </c>
      <c r="C7" s="30">
        <v>88183</v>
      </c>
      <c r="D7" s="30">
        <v>189070</v>
      </c>
      <c r="E7" s="39">
        <f aca="true" t="shared" si="0" ref="E7:E38">K7-H7</f>
        <v>189070</v>
      </c>
      <c r="F7" s="39">
        <v>6534</v>
      </c>
      <c r="G7" s="39">
        <v>6534</v>
      </c>
      <c r="H7" s="39">
        <v>6534</v>
      </c>
      <c r="I7" s="28">
        <v>94717</v>
      </c>
      <c r="J7" s="28">
        <f>SUM(D7+G7)</f>
        <v>195604</v>
      </c>
      <c r="K7" s="28">
        <v>195604</v>
      </c>
    </row>
    <row r="8" spans="1:11" ht="15">
      <c r="A8" s="29" t="s">
        <v>157</v>
      </c>
      <c r="B8" s="31" t="s">
        <v>158</v>
      </c>
      <c r="C8" s="31">
        <v>63884</v>
      </c>
      <c r="D8" s="31">
        <v>2616</v>
      </c>
      <c r="E8" s="39">
        <f t="shared" si="0"/>
        <v>2616</v>
      </c>
      <c r="F8" s="39"/>
      <c r="G8" s="39"/>
      <c r="H8" s="39"/>
      <c r="I8" s="133">
        <f>C8+F8</f>
        <v>63884</v>
      </c>
      <c r="J8" s="28">
        <v>2616</v>
      </c>
      <c r="K8" s="28">
        <v>2616</v>
      </c>
    </row>
    <row r="9" spans="1:11" ht="15">
      <c r="A9" s="29" t="s">
        <v>159</v>
      </c>
      <c r="B9" s="31" t="s">
        <v>160</v>
      </c>
      <c r="C9" s="31"/>
      <c r="D9" s="31"/>
      <c r="E9" s="39">
        <f t="shared" si="0"/>
        <v>0</v>
      </c>
      <c r="F9" s="39"/>
      <c r="G9" s="39"/>
      <c r="H9" s="39"/>
      <c r="I9" s="28"/>
      <c r="J9" s="28"/>
      <c r="K9" s="28"/>
    </row>
    <row r="10" spans="1:11" ht="15">
      <c r="A10" s="32" t="s">
        <v>161</v>
      </c>
      <c r="B10" s="31" t="s">
        <v>162</v>
      </c>
      <c r="C10" s="31">
        <v>200</v>
      </c>
      <c r="D10" s="31"/>
      <c r="E10" s="39">
        <f t="shared" si="0"/>
        <v>0</v>
      </c>
      <c r="F10" s="39"/>
      <c r="G10" s="39"/>
      <c r="H10" s="39"/>
      <c r="I10" s="28">
        <v>200</v>
      </c>
      <c r="J10" s="28"/>
      <c r="K10" s="28"/>
    </row>
    <row r="11" spans="1:11" ht="15">
      <c r="A11" s="32" t="s">
        <v>163</v>
      </c>
      <c r="B11" s="31" t="s">
        <v>164</v>
      </c>
      <c r="C11" s="31"/>
      <c r="D11" s="31"/>
      <c r="E11" s="39">
        <f t="shared" si="0"/>
        <v>0</v>
      </c>
      <c r="F11" s="39"/>
      <c r="G11" s="39"/>
      <c r="H11" s="39"/>
      <c r="I11" s="28"/>
      <c r="J11" s="28"/>
      <c r="K11" s="28"/>
    </row>
    <row r="12" spans="1:11" ht="15">
      <c r="A12" s="32" t="s">
        <v>165</v>
      </c>
      <c r="B12" s="31" t="s">
        <v>166</v>
      </c>
      <c r="C12" s="31">
        <v>2229</v>
      </c>
      <c r="D12" s="31">
        <v>884</v>
      </c>
      <c r="E12" s="39">
        <f t="shared" si="0"/>
        <v>884</v>
      </c>
      <c r="F12" s="39"/>
      <c r="G12" s="39"/>
      <c r="H12" s="39"/>
      <c r="I12" s="28">
        <v>2229</v>
      </c>
      <c r="J12" s="28">
        <v>884</v>
      </c>
      <c r="K12" s="28">
        <v>884</v>
      </c>
    </row>
    <row r="13" spans="1:11" ht="15">
      <c r="A13" s="32" t="s">
        <v>167</v>
      </c>
      <c r="B13" s="31" t="s">
        <v>168</v>
      </c>
      <c r="C13" s="31">
        <v>11669</v>
      </c>
      <c r="D13" s="31">
        <v>11232</v>
      </c>
      <c r="E13" s="39">
        <f t="shared" si="0"/>
        <v>11232</v>
      </c>
      <c r="F13" s="39">
        <v>737</v>
      </c>
      <c r="G13" s="39">
        <v>737</v>
      </c>
      <c r="H13" s="39">
        <v>737</v>
      </c>
      <c r="I13" s="28">
        <v>12406</v>
      </c>
      <c r="J13" s="28">
        <v>11969</v>
      </c>
      <c r="K13" s="28">
        <v>11969</v>
      </c>
    </row>
    <row r="14" spans="1:11" ht="15">
      <c r="A14" s="32" t="s">
        <v>169</v>
      </c>
      <c r="B14" s="31" t="s">
        <v>170</v>
      </c>
      <c r="C14" s="31">
        <v>155</v>
      </c>
      <c r="D14" s="31"/>
      <c r="E14" s="39">
        <f t="shared" si="0"/>
        <v>0</v>
      </c>
      <c r="F14" s="39"/>
      <c r="G14" s="39"/>
      <c r="H14" s="39"/>
      <c r="I14" s="28">
        <v>155</v>
      </c>
      <c r="J14" s="28"/>
      <c r="K14" s="28"/>
    </row>
    <row r="15" spans="1:11" ht="15">
      <c r="A15" s="5" t="s">
        <v>171</v>
      </c>
      <c r="B15" s="31" t="s">
        <v>172</v>
      </c>
      <c r="C15" s="31">
        <v>1270</v>
      </c>
      <c r="D15" s="31">
        <v>1088</v>
      </c>
      <c r="E15" s="39">
        <f t="shared" si="0"/>
        <v>1058</v>
      </c>
      <c r="F15" s="39"/>
      <c r="G15" s="39"/>
      <c r="H15" s="39"/>
      <c r="I15" s="28">
        <v>1270</v>
      </c>
      <c r="J15" s="28">
        <v>1088</v>
      </c>
      <c r="K15" s="28">
        <v>1058</v>
      </c>
    </row>
    <row r="16" spans="1:11" ht="15">
      <c r="A16" s="5" t="s">
        <v>173</v>
      </c>
      <c r="B16" s="31" t="s">
        <v>174</v>
      </c>
      <c r="C16" s="31">
        <v>2140</v>
      </c>
      <c r="D16" s="31">
        <v>2298</v>
      </c>
      <c r="E16" s="39">
        <f t="shared" si="0"/>
        <v>1753</v>
      </c>
      <c r="F16" s="39"/>
      <c r="G16" s="39"/>
      <c r="H16" s="39"/>
      <c r="I16" s="28">
        <v>2140</v>
      </c>
      <c r="J16" s="28">
        <v>2298</v>
      </c>
      <c r="K16" s="28">
        <v>1753</v>
      </c>
    </row>
    <row r="17" spans="1:11" ht="15">
      <c r="A17" s="5" t="s">
        <v>175</v>
      </c>
      <c r="B17" s="31" t="s">
        <v>176</v>
      </c>
      <c r="C17" s="31"/>
      <c r="D17" s="31"/>
      <c r="E17" s="39">
        <f t="shared" si="0"/>
        <v>0</v>
      </c>
      <c r="F17" s="39"/>
      <c r="G17" s="39"/>
      <c r="H17" s="39"/>
      <c r="I17" s="28"/>
      <c r="J17" s="28"/>
      <c r="K17" s="28"/>
    </row>
    <row r="18" spans="1:11" ht="15">
      <c r="A18" s="5" t="s">
        <v>177</v>
      </c>
      <c r="B18" s="31" t="s">
        <v>178</v>
      </c>
      <c r="C18" s="31"/>
      <c r="D18" s="31"/>
      <c r="E18" s="39">
        <f t="shared" si="0"/>
        <v>0</v>
      </c>
      <c r="F18" s="39"/>
      <c r="G18" s="39"/>
      <c r="H18" s="39"/>
      <c r="I18" s="28"/>
      <c r="J18" s="28"/>
      <c r="K18" s="28"/>
    </row>
    <row r="19" spans="1:11" ht="15">
      <c r="A19" s="5" t="s">
        <v>518</v>
      </c>
      <c r="B19" s="31" t="s">
        <v>179</v>
      </c>
      <c r="C19" s="31"/>
      <c r="D19" s="31">
        <v>201</v>
      </c>
      <c r="E19" s="39">
        <f t="shared" si="0"/>
        <v>201</v>
      </c>
      <c r="F19" s="39"/>
      <c r="G19" s="39"/>
      <c r="H19" s="39"/>
      <c r="I19" s="28"/>
      <c r="J19" s="28">
        <v>201</v>
      </c>
      <c r="K19" s="28">
        <v>201</v>
      </c>
    </row>
    <row r="20" spans="1:11" ht="15">
      <c r="A20" s="33" t="s">
        <v>456</v>
      </c>
      <c r="B20" s="34" t="s">
        <v>180</v>
      </c>
      <c r="C20" s="34">
        <f>SUM(C7:C19)</f>
        <v>169730</v>
      </c>
      <c r="D20" s="34">
        <f aca="true" t="shared" si="1" ref="D20:K20">SUM(D7:D19)</f>
        <v>207389</v>
      </c>
      <c r="E20" s="134">
        <f t="shared" si="0"/>
        <v>206814</v>
      </c>
      <c r="F20" s="34">
        <f t="shared" si="1"/>
        <v>7271</v>
      </c>
      <c r="G20" s="34">
        <f t="shared" si="1"/>
        <v>7271</v>
      </c>
      <c r="H20" s="34">
        <f>SUM(H7:H19)</f>
        <v>7271</v>
      </c>
      <c r="I20" s="34">
        <f t="shared" si="1"/>
        <v>177001</v>
      </c>
      <c r="J20" s="34">
        <f t="shared" si="1"/>
        <v>214660</v>
      </c>
      <c r="K20" s="34">
        <f t="shared" si="1"/>
        <v>214085</v>
      </c>
    </row>
    <row r="21" spans="1:11" ht="15">
      <c r="A21" s="5" t="s">
        <v>181</v>
      </c>
      <c r="B21" s="31" t="s">
        <v>182</v>
      </c>
      <c r="C21" s="31">
        <v>8280</v>
      </c>
      <c r="D21" s="31">
        <v>7800</v>
      </c>
      <c r="E21" s="39">
        <f t="shared" si="0"/>
        <v>5821</v>
      </c>
      <c r="F21" s="39"/>
      <c r="G21" s="39"/>
      <c r="H21" s="39"/>
      <c r="I21" s="28">
        <v>8280</v>
      </c>
      <c r="J21" s="28">
        <v>7800</v>
      </c>
      <c r="K21" s="28">
        <v>5821</v>
      </c>
    </row>
    <row r="22" spans="1:11" ht="33.75" customHeight="1">
      <c r="A22" s="5" t="s">
        <v>183</v>
      </c>
      <c r="B22" s="31" t="s">
        <v>184</v>
      </c>
      <c r="C22" s="31">
        <v>2653</v>
      </c>
      <c r="D22" s="31">
        <v>2653</v>
      </c>
      <c r="E22" s="39">
        <f t="shared" si="0"/>
        <v>942</v>
      </c>
      <c r="F22" s="39"/>
      <c r="G22" s="39"/>
      <c r="H22" s="39"/>
      <c r="I22" s="28">
        <v>2653</v>
      </c>
      <c r="J22" s="28">
        <v>2653</v>
      </c>
      <c r="K22" s="28">
        <v>942</v>
      </c>
    </row>
    <row r="23" spans="1:11" ht="15">
      <c r="A23" s="6" t="s">
        <v>185</v>
      </c>
      <c r="B23" s="31" t="s">
        <v>186</v>
      </c>
      <c r="C23" s="31">
        <v>300</v>
      </c>
      <c r="D23" s="31">
        <v>911</v>
      </c>
      <c r="E23" s="39">
        <f t="shared" si="0"/>
        <v>826</v>
      </c>
      <c r="F23" s="39"/>
      <c r="G23" s="39"/>
      <c r="H23" s="39"/>
      <c r="I23" s="31">
        <v>300</v>
      </c>
      <c r="J23" s="31">
        <v>911</v>
      </c>
      <c r="K23" s="28">
        <v>826</v>
      </c>
    </row>
    <row r="24" spans="1:11" ht="15">
      <c r="A24" s="7" t="s">
        <v>457</v>
      </c>
      <c r="B24" s="34" t="s">
        <v>187</v>
      </c>
      <c r="C24" s="34">
        <f>SUM(C21:C23)</f>
        <v>11233</v>
      </c>
      <c r="D24" s="34">
        <f aca="true" t="shared" si="2" ref="D24:K24">SUM(D21:D23)</f>
        <v>11364</v>
      </c>
      <c r="E24" s="134">
        <f t="shared" si="0"/>
        <v>7589</v>
      </c>
      <c r="F24" s="34">
        <f t="shared" si="2"/>
        <v>0</v>
      </c>
      <c r="G24" s="34">
        <f t="shared" si="2"/>
        <v>0</v>
      </c>
      <c r="H24" s="34">
        <f>SUM(H21:H23)</f>
        <v>0</v>
      </c>
      <c r="I24" s="34">
        <f t="shared" si="2"/>
        <v>11233</v>
      </c>
      <c r="J24" s="34">
        <f t="shared" si="2"/>
        <v>11364</v>
      </c>
      <c r="K24" s="34">
        <f t="shared" si="2"/>
        <v>7589</v>
      </c>
    </row>
    <row r="25" spans="1:11" ht="15">
      <c r="A25" s="44" t="s">
        <v>548</v>
      </c>
      <c r="B25" s="45" t="s">
        <v>188</v>
      </c>
      <c r="C25" s="45">
        <v>180963</v>
      </c>
      <c r="D25" s="45">
        <f aca="true" t="shared" si="3" ref="D25:K25">SUM(D24,D20)</f>
        <v>218753</v>
      </c>
      <c r="E25" s="134">
        <f t="shared" si="0"/>
        <v>214403</v>
      </c>
      <c r="F25" s="45">
        <f t="shared" si="3"/>
        <v>7271</v>
      </c>
      <c r="G25" s="45">
        <f t="shared" si="3"/>
        <v>7271</v>
      </c>
      <c r="H25" s="45">
        <f>SUM(H24,H20)</f>
        <v>7271</v>
      </c>
      <c r="I25" s="45">
        <f t="shared" si="3"/>
        <v>188234</v>
      </c>
      <c r="J25" s="45">
        <f t="shared" si="3"/>
        <v>226024</v>
      </c>
      <c r="K25" s="45">
        <f t="shared" si="3"/>
        <v>221674</v>
      </c>
    </row>
    <row r="26" spans="1:11" ht="15">
      <c r="A26" s="38" t="s">
        <v>519</v>
      </c>
      <c r="B26" s="45" t="s">
        <v>189</v>
      </c>
      <c r="C26" s="45">
        <v>48945</v>
      </c>
      <c r="D26" s="45">
        <v>53987</v>
      </c>
      <c r="E26" s="134">
        <f t="shared" si="0"/>
        <v>53987</v>
      </c>
      <c r="F26" s="134">
        <v>2051</v>
      </c>
      <c r="G26" s="134">
        <v>2051</v>
      </c>
      <c r="H26" s="134">
        <v>2051</v>
      </c>
      <c r="I26" s="135">
        <v>50996</v>
      </c>
      <c r="J26" s="135">
        <v>56038</v>
      </c>
      <c r="K26" s="28">
        <v>56038</v>
      </c>
    </row>
    <row r="27" spans="1:11" ht="15">
      <c r="A27" s="5" t="s">
        <v>190</v>
      </c>
      <c r="B27" s="31" t="s">
        <v>191</v>
      </c>
      <c r="C27" s="31">
        <v>28163</v>
      </c>
      <c r="D27" s="31">
        <v>21294</v>
      </c>
      <c r="E27" s="39">
        <f t="shared" si="0"/>
        <v>21169</v>
      </c>
      <c r="F27" s="39">
        <v>4520</v>
      </c>
      <c r="G27" s="39">
        <v>4520</v>
      </c>
      <c r="H27" s="39">
        <v>4520</v>
      </c>
      <c r="I27" s="135">
        <v>32683</v>
      </c>
      <c r="J27" s="135">
        <v>25814</v>
      </c>
      <c r="K27" s="28">
        <v>25689</v>
      </c>
    </row>
    <row r="28" spans="1:11" ht="15">
      <c r="A28" s="5" t="s">
        <v>192</v>
      </c>
      <c r="B28" s="31" t="s">
        <v>193</v>
      </c>
      <c r="C28" s="31">
        <v>12532</v>
      </c>
      <c r="D28" s="31">
        <v>14125</v>
      </c>
      <c r="E28" s="39">
        <f t="shared" si="0"/>
        <v>13548</v>
      </c>
      <c r="F28" s="39">
        <v>1110</v>
      </c>
      <c r="G28" s="39">
        <v>1110</v>
      </c>
      <c r="H28" s="39">
        <v>1110</v>
      </c>
      <c r="I28" s="28">
        <v>13642</v>
      </c>
      <c r="J28" s="28">
        <v>15235</v>
      </c>
      <c r="K28" s="28">
        <v>14658</v>
      </c>
    </row>
    <row r="29" spans="1:11" ht="15">
      <c r="A29" s="5" t="s">
        <v>194</v>
      </c>
      <c r="B29" s="31" t="s">
        <v>195</v>
      </c>
      <c r="C29" s="31"/>
      <c r="D29" s="31"/>
      <c r="E29" s="39">
        <f t="shared" si="0"/>
        <v>0</v>
      </c>
      <c r="F29" s="39"/>
      <c r="G29" s="39"/>
      <c r="H29" s="39"/>
      <c r="I29" s="28"/>
      <c r="J29" s="28"/>
      <c r="K29" s="28"/>
    </row>
    <row r="30" spans="1:11" ht="15">
      <c r="A30" s="7" t="s">
        <v>458</v>
      </c>
      <c r="B30" s="34" t="s">
        <v>196</v>
      </c>
      <c r="C30" s="34">
        <f>SUM(C27:C29)</f>
        <v>40695</v>
      </c>
      <c r="D30" s="34">
        <f aca="true" t="shared" si="4" ref="D30:K30">SUM(D27:D29)</f>
        <v>35419</v>
      </c>
      <c r="E30" s="39">
        <f t="shared" si="0"/>
        <v>34717</v>
      </c>
      <c r="F30" s="34">
        <f t="shared" si="4"/>
        <v>5630</v>
      </c>
      <c r="G30" s="34">
        <f t="shared" si="4"/>
        <v>5630</v>
      </c>
      <c r="H30" s="34">
        <f>SUM(H27:H29)</f>
        <v>5630</v>
      </c>
      <c r="I30" s="34">
        <f t="shared" si="4"/>
        <v>46325</v>
      </c>
      <c r="J30" s="34">
        <f t="shared" si="4"/>
        <v>41049</v>
      </c>
      <c r="K30" s="34">
        <f t="shared" si="4"/>
        <v>40347</v>
      </c>
    </row>
    <row r="31" spans="1:11" ht="15">
      <c r="A31" s="5" t="s">
        <v>197</v>
      </c>
      <c r="B31" s="31" t="s">
        <v>198</v>
      </c>
      <c r="C31" s="31">
        <v>4580</v>
      </c>
      <c r="D31" s="31">
        <v>4978</v>
      </c>
      <c r="E31" s="39">
        <f t="shared" si="0"/>
        <v>4873</v>
      </c>
      <c r="F31" s="39"/>
      <c r="G31" s="39"/>
      <c r="H31" s="39"/>
      <c r="I31" s="28">
        <v>4580</v>
      </c>
      <c r="J31" s="28">
        <v>4978</v>
      </c>
      <c r="K31" s="28">
        <v>4873</v>
      </c>
    </row>
    <row r="32" spans="1:11" ht="15">
      <c r="A32" s="5" t="s">
        <v>199</v>
      </c>
      <c r="B32" s="31" t="s">
        <v>200</v>
      </c>
      <c r="C32" s="31">
        <v>4360</v>
      </c>
      <c r="D32" s="31">
        <v>3114</v>
      </c>
      <c r="E32" s="39">
        <f t="shared" si="0"/>
        <v>3065</v>
      </c>
      <c r="F32" s="39">
        <v>770</v>
      </c>
      <c r="G32" s="39">
        <v>770</v>
      </c>
      <c r="H32" s="39">
        <v>770</v>
      </c>
      <c r="I32" s="28">
        <v>5130</v>
      </c>
      <c r="J32" s="28">
        <v>3884</v>
      </c>
      <c r="K32" s="28">
        <v>3835</v>
      </c>
    </row>
    <row r="33" spans="1:11" ht="15" customHeight="1">
      <c r="A33" s="7" t="s">
        <v>549</v>
      </c>
      <c r="B33" s="34" t="s">
        <v>201</v>
      </c>
      <c r="C33" s="34">
        <f>SUM(C31:C32)</f>
        <v>8940</v>
      </c>
      <c r="D33" s="34">
        <f aca="true" t="shared" si="5" ref="D33:K33">SUM(D31:D32)</f>
        <v>8092</v>
      </c>
      <c r="E33" s="39">
        <f t="shared" si="0"/>
        <v>7938</v>
      </c>
      <c r="F33" s="34">
        <f t="shared" si="5"/>
        <v>770</v>
      </c>
      <c r="G33" s="34">
        <f t="shared" si="5"/>
        <v>770</v>
      </c>
      <c r="H33" s="34">
        <f>SUM(H31:H32)</f>
        <v>770</v>
      </c>
      <c r="I33" s="34">
        <f t="shared" si="5"/>
        <v>9710</v>
      </c>
      <c r="J33" s="34">
        <f t="shared" si="5"/>
        <v>8862</v>
      </c>
      <c r="K33" s="34">
        <f t="shared" si="5"/>
        <v>8708</v>
      </c>
    </row>
    <row r="34" spans="1:11" ht="15">
      <c r="A34" s="5" t="s">
        <v>202</v>
      </c>
      <c r="B34" s="31" t="s">
        <v>203</v>
      </c>
      <c r="C34" s="31">
        <v>40850</v>
      </c>
      <c r="D34" s="31">
        <v>23213</v>
      </c>
      <c r="E34" s="39">
        <f t="shared" si="0"/>
        <v>22712</v>
      </c>
      <c r="F34" s="39">
        <v>11900</v>
      </c>
      <c r="G34" s="39">
        <v>11900</v>
      </c>
      <c r="H34" s="39">
        <v>11900</v>
      </c>
      <c r="I34" s="28">
        <v>52750</v>
      </c>
      <c r="J34" s="28">
        <v>35113</v>
      </c>
      <c r="K34" s="28">
        <v>34612</v>
      </c>
    </row>
    <row r="35" spans="1:11" ht="15">
      <c r="A35" s="5" t="s">
        <v>204</v>
      </c>
      <c r="B35" s="31" t="s">
        <v>205</v>
      </c>
      <c r="C35" s="31"/>
      <c r="D35" s="31"/>
      <c r="E35" s="39">
        <f t="shared" si="0"/>
        <v>0</v>
      </c>
      <c r="F35" s="39"/>
      <c r="G35" s="39"/>
      <c r="H35" s="39"/>
      <c r="I35" s="28"/>
      <c r="J35" s="28"/>
      <c r="K35" s="28"/>
    </row>
    <row r="36" spans="1:11" ht="15">
      <c r="A36" s="5" t="s">
        <v>520</v>
      </c>
      <c r="B36" s="31" t="s">
        <v>206</v>
      </c>
      <c r="C36" s="31"/>
      <c r="D36" s="31"/>
      <c r="E36" s="39">
        <f t="shared" si="0"/>
        <v>0</v>
      </c>
      <c r="F36" s="39"/>
      <c r="G36" s="39"/>
      <c r="H36" s="39"/>
      <c r="I36" s="28"/>
      <c r="J36" s="28"/>
      <c r="K36" s="28"/>
    </row>
    <row r="37" spans="1:11" ht="15">
      <c r="A37" s="5" t="s">
        <v>207</v>
      </c>
      <c r="B37" s="31" t="s">
        <v>208</v>
      </c>
      <c r="C37" s="31">
        <v>21374</v>
      </c>
      <c r="D37" s="31">
        <v>46841</v>
      </c>
      <c r="E37" s="39">
        <f t="shared" si="0"/>
        <v>46791</v>
      </c>
      <c r="F37" s="39">
        <v>850</v>
      </c>
      <c r="G37" s="39">
        <v>850</v>
      </c>
      <c r="H37" s="39">
        <v>850</v>
      </c>
      <c r="I37" s="28">
        <v>22224</v>
      </c>
      <c r="J37" s="28">
        <v>47691</v>
      </c>
      <c r="K37" s="28">
        <v>47641</v>
      </c>
    </row>
    <row r="38" spans="1:11" ht="15">
      <c r="A38" s="10" t="s">
        <v>521</v>
      </c>
      <c r="B38" s="31" t="s">
        <v>209</v>
      </c>
      <c r="C38" s="31"/>
      <c r="D38" s="31"/>
      <c r="E38" s="39">
        <f t="shared" si="0"/>
        <v>0</v>
      </c>
      <c r="F38" s="39"/>
      <c r="G38" s="39"/>
      <c r="H38" s="39"/>
      <c r="I38" s="28"/>
      <c r="J38" s="28"/>
      <c r="K38" s="28"/>
    </row>
    <row r="39" spans="1:11" ht="15">
      <c r="A39" s="6" t="s">
        <v>210</v>
      </c>
      <c r="B39" s="31" t="s">
        <v>211</v>
      </c>
      <c r="C39" s="31">
        <v>5300</v>
      </c>
      <c r="D39" s="31">
        <v>2828</v>
      </c>
      <c r="E39" s="39">
        <f aca="true" t="shared" si="6" ref="E39:E70">K39-H39</f>
        <v>2826</v>
      </c>
      <c r="F39" s="39"/>
      <c r="G39" s="39"/>
      <c r="H39" s="39"/>
      <c r="I39" s="28">
        <v>5300</v>
      </c>
      <c r="J39" s="28">
        <v>2828</v>
      </c>
      <c r="K39" s="28">
        <v>2826</v>
      </c>
    </row>
    <row r="40" spans="1:11" ht="15">
      <c r="A40" s="5" t="s">
        <v>522</v>
      </c>
      <c r="B40" s="31" t="s">
        <v>212</v>
      </c>
      <c r="C40" s="31">
        <v>12985</v>
      </c>
      <c r="D40" s="31">
        <v>17382</v>
      </c>
      <c r="E40" s="39">
        <f t="shared" si="6"/>
        <v>17382</v>
      </c>
      <c r="F40" s="39">
        <v>1000</v>
      </c>
      <c r="G40" s="39">
        <v>1000</v>
      </c>
      <c r="H40" s="39">
        <v>1000</v>
      </c>
      <c r="I40" s="28">
        <v>13985</v>
      </c>
      <c r="J40" s="28">
        <v>18382</v>
      </c>
      <c r="K40" s="28">
        <v>18382</v>
      </c>
    </row>
    <row r="41" spans="1:11" ht="15">
      <c r="A41" s="7" t="s">
        <v>459</v>
      </c>
      <c r="B41" s="34" t="s">
        <v>213</v>
      </c>
      <c r="C41" s="34">
        <f>SUM(C34:C40)</f>
        <v>80509</v>
      </c>
      <c r="D41" s="34">
        <f aca="true" t="shared" si="7" ref="D41:K41">SUM(D34:D40)</f>
        <v>90264</v>
      </c>
      <c r="E41" s="39">
        <f t="shared" si="6"/>
        <v>89711</v>
      </c>
      <c r="F41" s="34">
        <f t="shared" si="7"/>
        <v>13750</v>
      </c>
      <c r="G41" s="34">
        <f t="shared" si="7"/>
        <v>13750</v>
      </c>
      <c r="H41" s="34">
        <f>SUM(H34:H40)</f>
        <v>13750</v>
      </c>
      <c r="I41" s="34">
        <f t="shared" si="7"/>
        <v>94259</v>
      </c>
      <c r="J41" s="34">
        <f t="shared" si="7"/>
        <v>104014</v>
      </c>
      <c r="K41" s="34">
        <f t="shared" si="7"/>
        <v>103461</v>
      </c>
    </row>
    <row r="42" spans="1:11" ht="15">
      <c r="A42" s="5" t="s">
        <v>214</v>
      </c>
      <c r="B42" s="31" t="s">
        <v>215</v>
      </c>
      <c r="C42" s="31">
        <v>1520</v>
      </c>
      <c r="D42" s="31">
        <v>1754</v>
      </c>
      <c r="E42" s="39">
        <f t="shared" si="6"/>
        <v>1750</v>
      </c>
      <c r="F42" s="39"/>
      <c r="G42" s="39"/>
      <c r="H42" s="39"/>
      <c r="I42" s="28">
        <v>1520</v>
      </c>
      <c r="J42" s="28">
        <v>1754</v>
      </c>
      <c r="K42" s="28">
        <v>1750</v>
      </c>
    </row>
    <row r="43" spans="1:11" ht="15">
      <c r="A43" s="5" t="s">
        <v>216</v>
      </c>
      <c r="B43" s="31" t="s">
        <v>217</v>
      </c>
      <c r="C43" s="31"/>
      <c r="D43" s="31">
        <v>3542</v>
      </c>
      <c r="E43" s="39">
        <f t="shared" si="6"/>
        <v>3383</v>
      </c>
      <c r="F43" s="39"/>
      <c r="G43" s="39"/>
      <c r="H43" s="39"/>
      <c r="I43" s="28"/>
      <c r="J43" s="28">
        <v>3542</v>
      </c>
      <c r="K43" s="28">
        <v>3383</v>
      </c>
    </row>
    <row r="44" spans="1:11" ht="15">
      <c r="A44" s="7" t="s">
        <v>460</v>
      </c>
      <c r="B44" s="34" t="s">
        <v>218</v>
      </c>
      <c r="C44" s="34">
        <f>SUM(C42:C43)</f>
        <v>1520</v>
      </c>
      <c r="D44" s="34">
        <f aca="true" t="shared" si="8" ref="D44:K44">SUM(D42:D43)</f>
        <v>5296</v>
      </c>
      <c r="E44" s="39">
        <f t="shared" si="6"/>
        <v>5133</v>
      </c>
      <c r="F44" s="34">
        <f t="shared" si="8"/>
        <v>0</v>
      </c>
      <c r="G44" s="34">
        <f t="shared" si="8"/>
        <v>0</v>
      </c>
      <c r="H44" s="34">
        <f>SUM(H42:H43)</f>
        <v>0</v>
      </c>
      <c r="I44" s="34">
        <f t="shared" si="8"/>
        <v>1520</v>
      </c>
      <c r="J44" s="34">
        <f t="shared" si="8"/>
        <v>5296</v>
      </c>
      <c r="K44" s="34">
        <f t="shared" si="8"/>
        <v>5133</v>
      </c>
    </row>
    <row r="45" spans="1:11" ht="15">
      <c r="A45" s="5" t="s">
        <v>219</v>
      </c>
      <c r="B45" s="31" t="s">
        <v>220</v>
      </c>
      <c r="C45" s="31">
        <v>37641</v>
      </c>
      <c r="D45" s="31">
        <v>34764</v>
      </c>
      <c r="E45" s="39">
        <f t="shared" si="6"/>
        <v>34762</v>
      </c>
      <c r="F45" s="39">
        <v>5442</v>
      </c>
      <c r="G45" s="39">
        <v>5442</v>
      </c>
      <c r="H45" s="39">
        <v>5442</v>
      </c>
      <c r="I45" s="28">
        <v>43083</v>
      </c>
      <c r="J45" s="28">
        <v>40206</v>
      </c>
      <c r="K45" s="28">
        <v>40204</v>
      </c>
    </row>
    <row r="46" spans="1:11" ht="15">
      <c r="A46" s="5" t="s">
        <v>221</v>
      </c>
      <c r="B46" s="31" t="s">
        <v>222</v>
      </c>
      <c r="C46" s="31"/>
      <c r="D46" s="31">
        <v>36094</v>
      </c>
      <c r="E46" s="39">
        <f t="shared" si="6"/>
        <v>36094</v>
      </c>
      <c r="F46" s="39"/>
      <c r="G46" s="39"/>
      <c r="H46" s="39"/>
      <c r="I46" s="28"/>
      <c r="J46" s="28">
        <v>36094</v>
      </c>
      <c r="K46" s="28">
        <v>36094</v>
      </c>
    </row>
    <row r="47" spans="1:11" ht="15">
      <c r="A47" s="5" t="s">
        <v>523</v>
      </c>
      <c r="B47" s="31" t="s">
        <v>223</v>
      </c>
      <c r="C47" s="31">
        <v>7640</v>
      </c>
      <c r="D47" s="31">
        <v>39</v>
      </c>
      <c r="E47" s="39">
        <f t="shared" si="6"/>
        <v>19</v>
      </c>
      <c r="F47" s="39"/>
      <c r="G47" s="39"/>
      <c r="H47" s="39"/>
      <c r="I47" s="28">
        <v>7640</v>
      </c>
      <c r="J47" s="28">
        <v>39</v>
      </c>
      <c r="K47" s="28">
        <v>19</v>
      </c>
    </row>
    <row r="48" spans="1:11" ht="15">
      <c r="A48" s="5" t="s">
        <v>524</v>
      </c>
      <c r="B48" s="31" t="s">
        <v>224</v>
      </c>
      <c r="C48" s="31"/>
      <c r="D48" s="31"/>
      <c r="E48" s="39">
        <f t="shared" si="6"/>
        <v>0</v>
      </c>
      <c r="F48" s="39"/>
      <c r="G48" s="39"/>
      <c r="H48" s="39"/>
      <c r="I48" s="28"/>
      <c r="J48" s="28"/>
      <c r="K48" s="28"/>
    </row>
    <row r="49" spans="1:11" ht="15">
      <c r="A49" s="5" t="s">
        <v>225</v>
      </c>
      <c r="B49" s="31" t="s">
        <v>226</v>
      </c>
      <c r="C49" s="31">
        <v>36585</v>
      </c>
      <c r="D49" s="31">
        <v>33737</v>
      </c>
      <c r="E49" s="39">
        <f t="shared" si="6"/>
        <v>29045</v>
      </c>
      <c r="F49" s="39">
        <v>10000</v>
      </c>
      <c r="G49" s="39">
        <v>10000</v>
      </c>
      <c r="H49" s="39">
        <v>10000</v>
      </c>
      <c r="I49" s="28">
        <v>46585</v>
      </c>
      <c r="J49" s="28">
        <v>43737</v>
      </c>
      <c r="K49" s="28">
        <v>39045</v>
      </c>
    </row>
    <row r="50" spans="1:11" ht="15">
      <c r="A50" s="7" t="s">
        <v>461</v>
      </c>
      <c r="B50" s="34" t="s">
        <v>227</v>
      </c>
      <c r="C50" s="34">
        <f>SUM(C45:C49)</f>
        <v>81866</v>
      </c>
      <c r="D50" s="34">
        <f aca="true" t="shared" si="9" ref="D50:K50">SUM(D45:D49)</f>
        <v>104634</v>
      </c>
      <c r="E50" s="39">
        <f t="shared" si="6"/>
        <v>99920</v>
      </c>
      <c r="F50" s="34">
        <f t="shared" si="9"/>
        <v>15442</v>
      </c>
      <c r="G50" s="34">
        <f t="shared" si="9"/>
        <v>15442</v>
      </c>
      <c r="H50" s="34">
        <f>SUM(H45:H49)</f>
        <v>15442</v>
      </c>
      <c r="I50" s="34">
        <f t="shared" si="9"/>
        <v>97308</v>
      </c>
      <c r="J50" s="34">
        <f t="shared" si="9"/>
        <v>120076</v>
      </c>
      <c r="K50" s="34">
        <f t="shared" si="9"/>
        <v>115362</v>
      </c>
    </row>
    <row r="51" spans="1:11" ht="15">
      <c r="A51" s="38" t="s">
        <v>462</v>
      </c>
      <c r="B51" s="45" t="s">
        <v>228</v>
      </c>
      <c r="C51" s="45">
        <f>SUM(C50,C44,C41,C33,C30)</f>
        <v>213530</v>
      </c>
      <c r="D51" s="45">
        <f aca="true" t="shared" si="10" ref="D51:K51">SUM(D50,D44,D41,D33,D30)</f>
        <v>243705</v>
      </c>
      <c r="E51" s="39">
        <f t="shared" si="6"/>
        <v>237419</v>
      </c>
      <c r="F51" s="45">
        <f t="shared" si="10"/>
        <v>35592</v>
      </c>
      <c r="G51" s="45">
        <f t="shared" si="10"/>
        <v>35592</v>
      </c>
      <c r="H51" s="45">
        <f>SUM(H50,H44,H41,H33,H30)</f>
        <v>35592</v>
      </c>
      <c r="I51" s="45">
        <f t="shared" si="10"/>
        <v>249122</v>
      </c>
      <c r="J51" s="45">
        <f t="shared" si="10"/>
        <v>279297</v>
      </c>
      <c r="K51" s="45">
        <f t="shared" si="10"/>
        <v>273011</v>
      </c>
    </row>
    <row r="52" spans="1:11" ht="15">
      <c r="A52" s="13" t="s">
        <v>229</v>
      </c>
      <c r="B52" s="31" t="s">
        <v>230</v>
      </c>
      <c r="C52" s="31"/>
      <c r="D52" s="31"/>
      <c r="E52" s="39">
        <f t="shared" si="6"/>
        <v>0</v>
      </c>
      <c r="F52" s="39"/>
      <c r="G52" s="39"/>
      <c r="H52" s="39"/>
      <c r="I52" s="28"/>
      <c r="J52" s="28"/>
      <c r="K52" s="28"/>
    </row>
    <row r="53" spans="1:11" ht="15">
      <c r="A53" s="13" t="s">
        <v>463</v>
      </c>
      <c r="B53" s="31" t="s">
        <v>231</v>
      </c>
      <c r="C53" s="31"/>
      <c r="D53" s="31">
        <v>1667</v>
      </c>
      <c r="E53" s="39">
        <f t="shared" si="6"/>
        <v>1667</v>
      </c>
      <c r="F53" s="39"/>
      <c r="G53" s="39"/>
      <c r="H53" s="39"/>
      <c r="I53" s="28"/>
      <c r="J53" s="28">
        <v>1667</v>
      </c>
      <c r="K53" s="28">
        <v>1667</v>
      </c>
    </row>
    <row r="54" spans="1:11" ht="15">
      <c r="A54" s="17" t="s">
        <v>525</v>
      </c>
      <c r="B54" s="31" t="s">
        <v>232</v>
      </c>
      <c r="C54" s="31"/>
      <c r="D54" s="31">
        <v>1000</v>
      </c>
      <c r="E54" s="39">
        <f t="shared" si="6"/>
        <v>841</v>
      </c>
      <c r="F54" s="39"/>
      <c r="G54" s="39"/>
      <c r="H54" s="39"/>
      <c r="I54" s="28"/>
      <c r="J54" s="28">
        <v>1000</v>
      </c>
      <c r="K54" s="28">
        <v>841</v>
      </c>
    </row>
    <row r="55" spans="1:11" ht="15">
      <c r="A55" s="17" t="s">
        <v>526</v>
      </c>
      <c r="B55" s="31" t="s">
        <v>233</v>
      </c>
      <c r="C55" s="31">
        <v>1000</v>
      </c>
      <c r="D55" s="31">
        <v>500</v>
      </c>
      <c r="E55" s="39">
        <f t="shared" si="6"/>
        <v>87</v>
      </c>
      <c r="F55" s="39">
        <v>500</v>
      </c>
      <c r="G55" s="39"/>
      <c r="H55" s="39"/>
      <c r="I55" s="28">
        <v>1500</v>
      </c>
      <c r="J55" s="28">
        <v>500</v>
      </c>
      <c r="K55" s="28">
        <v>87</v>
      </c>
    </row>
    <row r="56" spans="1:11" ht="15">
      <c r="A56" s="17" t="s">
        <v>527</v>
      </c>
      <c r="B56" s="31" t="s">
        <v>234</v>
      </c>
      <c r="C56" s="31">
        <v>345</v>
      </c>
      <c r="D56" s="31">
        <v>3776</v>
      </c>
      <c r="E56" s="39">
        <f t="shared" si="6"/>
        <v>3776</v>
      </c>
      <c r="F56" s="39"/>
      <c r="G56" s="39"/>
      <c r="H56" s="39"/>
      <c r="I56" s="28">
        <v>345</v>
      </c>
      <c r="J56" s="28">
        <v>3776</v>
      </c>
      <c r="K56" s="28">
        <v>3776</v>
      </c>
    </row>
    <row r="57" spans="1:11" ht="15">
      <c r="A57" s="13" t="s">
        <v>528</v>
      </c>
      <c r="B57" s="31" t="s">
        <v>235</v>
      </c>
      <c r="C57" s="31">
        <v>200</v>
      </c>
      <c r="D57" s="31">
        <v>1753</v>
      </c>
      <c r="E57" s="39">
        <f t="shared" si="6"/>
        <v>1753</v>
      </c>
      <c r="F57" s="39"/>
      <c r="G57" s="39"/>
      <c r="H57" s="39"/>
      <c r="I57" s="28">
        <v>200</v>
      </c>
      <c r="J57" s="28">
        <v>1753</v>
      </c>
      <c r="K57" s="28">
        <v>1753</v>
      </c>
    </row>
    <row r="58" spans="1:11" ht="15">
      <c r="A58" s="13" t="s">
        <v>529</v>
      </c>
      <c r="B58" s="31" t="s">
        <v>236</v>
      </c>
      <c r="C58" s="31"/>
      <c r="D58" s="31">
        <v>250</v>
      </c>
      <c r="E58" s="39">
        <f t="shared" si="6"/>
        <v>250</v>
      </c>
      <c r="F58" s="39"/>
      <c r="G58" s="39"/>
      <c r="H58" s="39"/>
      <c r="I58" s="28"/>
      <c r="J58" s="28">
        <v>250</v>
      </c>
      <c r="K58" s="28">
        <v>250</v>
      </c>
    </row>
    <row r="59" spans="1:11" ht="15">
      <c r="A59" s="13" t="s">
        <v>530</v>
      </c>
      <c r="B59" s="31" t="s">
        <v>237</v>
      </c>
      <c r="C59" s="31">
        <v>305</v>
      </c>
      <c r="D59" s="31">
        <v>3094</v>
      </c>
      <c r="E59" s="39">
        <f t="shared" si="6"/>
        <v>3094</v>
      </c>
      <c r="F59" s="39">
        <v>11100</v>
      </c>
      <c r="G59" s="39">
        <v>11100</v>
      </c>
      <c r="H59" s="39">
        <v>11100</v>
      </c>
      <c r="I59" s="28">
        <v>11405</v>
      </c>
      <c r="J59" s="28">
        <v>14194</v>
      </c>
      <c r="K59" s="28">
        <v>14194</v>
      </c>
    </row>
    <row r="60" spans="1:11" ht="15">
      <c r="A60" s="42" t="s">
        <v>492</v>
      </c>
      <c r="B60" s="45" t="s">
        <v>238</v>
      </c>
      <c r="C60" s="45">
        <f>SUM(C52:C59)</f>
        <v>1850</v>
      </c>
      <c r="D60" s="45">
        <f aca="true" t="shared" si="11" ref="D60:K60">SUM(D52:D59)</f>
        <v>12040</v>
      </c>
      <c r="E60" s="39">
        <f t="shared" si="6"/>
        <v>11468</v>
      </c>
      <c r="F60" s="45">
        <f t="shared" si="11"/>
        <v>11600</v>
      </c>
      <c r="G60" s="45">
        <f t="shared" si="11"/>
        <v>11100</v>
      </c>
      <c r="H60" s="45">
        <f>SUM(H52:H59)</f>
        <v>11100</v>
      </c>
      <c r="I60" s="45">
        <f t="shared" si="11"/>
        <v>13450</v>
      </c>
      <c r="J60" s="45">
        <f t="shared" si="11"/>
        <v>23140</v>
      </c>
      <c r="K60" s="45">
        <f t="shared" si="11"/>
        <v>22568</v>
      </c>
    </row>
    <row r="61" spans="1:11" ht="15">
      <c r="A61" s="12" t="s">
        <v>531</v>
      </c>
      <c r="B61" s="31" t="s">
        <v>239</v>
      </c>
      <c r="C61" s="31"/>
      <c r="D61" s="31"/>
      <c r="E61" s="39">
        <f t="shared" si="6"/>
        <v>0</v>
      </c>
      <c r="F61" s="39"/>
      <c r="G61" s="39"/>
      <c r="H61" s="39"/>
      <c r="I61" s="28"/>
      <c r="J61" s="28"/>
      <c r="K61" s="28"/>
    </row>
    <row r="62" spans="1:11" ht="15">
      <c r="A62" s="12" t="s">
        <v>240</v>
      </c>
      <c r="B62" s="31" t="s">
        <v>241</v>
      </c>
      <c r="C62" s="31"/>
      <c r="D62" s="31">
        <v>53</v>
      </c>
      <c r="E62" s="39">
        <f t="shared" si="6"/>
        <v>53</v>
      </c>
      <c r="F62" s="39"/>
      <c r="G62" s="39"/>
      <c r="H62" s="39"/>
      <c r="I62" s="28"/>
      <c r="J62" s="28">
        <v>53</v>
      </c>
      <c r="K62" s="28">
        <v>53</v>
      </c>
    </row>
    <row r="63" spans="1:11" ht="30">
      <c r="A63" s="12" t="s">
        <v>242</v>
      </c>
      <c r="B63" s="31" t="s">
        <v>243</v>
      </c>
      <c r="C63" s="31"/>
      <c r="D63" s="31"/>
      <c r="E63" s="39">
        <f t="shared" si="6"/>
        <v>0</v>
      </c>
      <c r="F63" s="39"/>
      <c r="G63" s="39"/>
      <c r="H63" s="39"/>
      <c r="I63" s="28"/>
      <c r="J63" s="28"/>
      <c r="K63" s="28"/>
    </row>
    <row r="64" spans="1:11" ht="30">
      <c r="A64" s="12" t="s">
        <v>493</v>
      </c>
      <c r="B64" s="31" t="s">
        <v>244</v>
      </c>
      <c r="C64" s="31"/>
      <c r="D64" s="31"/>
      <c r="E64" s="39">
        <f t="shared" si="6"/>
        <v>0</v>
      </c>
      <c r="F64" s="39"/>
      <c r="G64" s="39"/>
      <c r="H64" s="39"/>
      <c r="I64" s="28"/>
      <c r="J64" s="28"/>
      <c r="K64" s="28"/>
    </row>
    <row r="65" spans="1:11" ht="30">
      <c r="A65" s="12" t="s">
        <v>532</v>
      </c>
      <c r="B65" s="31" t="s">
        <v>245</v>
      </c>
      <c r="C65" s="31"/>
      <c r="D65" s="31"/>
      <c r="E65" s="39">
        <f t="shared" si="6"/>
        <v>0</v>
      </c>
      <c r="F65" s="39"/>
      <c r="G65" s="39"/>
      <c r="H65" s="39"/>
      <c r="I65" s="28"/>
      <c r="J65" s="28"/>
      <c r="K65" s="28"/>
    </row>
    <row r="66" spans="1:11" ht="15">
      <c r="A66" s="12" t="s">
        <v>495</v>
      </c>
      <c r="B66" s="31" t="s">
        <v>246</v>
      </c>
      <c r="C66" s="31"/>
      <c r="D66" s="31">
        <v>2002</v>
      </c>
      <c r="E66" s="39">
        <f t="shared" si="6"/>
        <v>2002</v>
      </c>
      <c r="F66" s="39"/>
      <c r="G66" s="39"/>
      <c r="H66" s="39"/>
      <c r="I66" s="28"/>
      <c r="J66" s="28">
        <v>2002</v>
      </c>
      <c r="K66" s="28">
        <v>2002</v>
      </c>
    </row>
    <row r="67" spans="1:11" ht="30">
      <c r="A67" s="12" t="s">
        <v>533</v>
      </c>
      <c r="B67" s="31" t="s">
        <v>247</v>
      </c>
      <c r="C67" s="31"/>
      <c r="D67" s="31"/>
      <c r="E67" s="39">
        <f t="shared" si="6"/>
        <v>0</v>
      </c>
      <c r="F67" s="39"/>
      <c r="G67" s="39"/>
      <c r="H67" s="39"/>
      <c r="I67" s="28"/>
      <c r="J67" s="28"/>
      <c r="K67" s="28"/>
    </row>
    <row r="68" spans="1:11" ht="30">
      <c r="A68" s="12" t="s">
        <v>534</v>
      </c>
      <c r="B68" s="31" t="s">
        <v>248</v>
      </c>
      <c r="C68" s="31"/>
      <c r="D68" s="31"/>
      <c r="E68" s="39">
        <f t="shared" si="6"/>
        <v>0</v>
      </c>
      <c r="F68" s="39"/>
      <c r="G68" s="39"/>
      <c r="H68" s="39"/>
      <c r="I68" s="28"/>
      <c r="J68" s="28"/>
      <c r="K68" s="28"/>
    </row>
    <row r="69" spans="1:11" ht="15">
      <c r="A69" s="12" t="s">
        <v>249</v>
      </c>
      <c r="B69" s="31" t="s">
        <v>250</v>
      </c>
      <c r="C69" s="31"/>
      <c r="D69" s="31"/>
      <c r="E69" s="39">
        <f t="shared" si="6"/>
        <v>0</v>
      </c>
      <c r="F69" s="39"/>
      <c r="G69" s="39"/>
      <c r="H69" s="39"/>
      <c r="I69" s="28"/>
      <c r="J69" s="28"/>
      <c r="K69" s="28"/>
    </row>
    <row r="70" spans="1:11" ht="15">
      <c r="A70" s="20" t="s">
        <v>251</v>
      </c>
      <c r="B70" s="31" t="s">
        <v>252</v>
      </c>
      <c r="C70" s="31"/>
      <c r="D70" s="31"/>
      <c r="E70" s="39">
        <f t="shared" si="6"/>
        <v>0</v>
      </c>
      <c r="F70" s="39"/>
      <c r="G70" s="39"/>
      <c r="H70" s="39"/>
      <c r="I70" s="28"/>
      <c r="J70" s="28"/>
      <c r="K70" s="28"/>
    </row>
    <row r="71" spans="1:11" ht="15">
      <c r="A71" s="12" t="s">
        <v>535</v>
      </c>
      <c r="B71" s="31" t="s">
        <v>253</v>
      </c>
      <c r="C71" s="31">
        <v>12000</v>
      </c>
      <c r="D71" s="31">
        <v>12000</v>
      </c>
      <c r="E71" s="39">
        <f aca="true" t="shared" si="12" ref="E71:E76">K71-H71</f>
        <v>8966</v>
      </c>
      <c r="F71" s="39"/>
      <c r="G71" s="39"/>
      <c r="H71" s="39"/>
      <c r="I71" s="28">
        <v>12000</v>
      </c>
      <c r="J71" s="28">
        <v>12000</v>
      </c>
      <c r="K71" s="28">
        <v>8966</v>
      </c>
    </row>
    <row r="72" spans="1:11" ht="15">
      <c r="A72" s="20" t="s">
        <v>717</v>
      </c>
      <c r="B72" s="31" t="s">
        <v>254</v>
      </c>
      <c r="C72" s="31">
        <v>23775</v>
      </c>
      <c r="D72" s="31">
        <v>22191</v>
      </c>
      <c r="E72" s="39">
        <f t="shared" si="12"/>
        <v>0</v>
      </c>
      <c r="F72" s="39"/>
      <c r="G72" s="39"/>
      <c r="H72" s="39"/>
      <c r="I72" s="28">
        <v>23775</v>
      </c>
      <c r="J72" s="28">
        <v>22191</v>
      </c>
      <c r="K72" s="28"/>
    </row>
    <row r="73" spans="1:11" ht="15">
      <c r="A73" s="20" t="s">
        <v>718</v>
      </c>
      <c r="B73" s="31" t="s">
        <v>254</v>
      </c>
      <c r="C73" s="31">
        <v>31765</v>
      </c>
      <c r="D73" s="31"/>
      <c r="E73" s="39">
        <f t="shared" si="12"/>
        <v>0</v>
      </c>
      <c r="F73" s="39"/>
      <c r="G73" s="39"/>
      <c r="H73" s="39"/>
      <c r="I73" s="28">
        <v>31765</v>
      </c>
      <c r="J73" s="28"/>
      <c r="K73" s="28"/>
    </row>
    <row r="74" spans="1:11" ht="15">
      <c r="A74" s="42" t="s">
        <v>498</v>
      </c>
      <c r="B74" s="45" t="s">
        <v>255</v>
      </c>
      <c r="C74" s="45">
        <f>SUM(C61:C73)</f>
        <v>67540</v>
      </c>
      <c r="D74" s="45">
        <f aca="true" t="shared" si="13" ref="D74:K74">SUM(D61:D73)</f>
        <v>36246</v>
      </c>
      <c r="E74" s="39">
        <f t="shared" si="12"/>
        <v>11021</v>
      </c>
      <c r="F74" s="45">
        <f t="shared" si="13"/>
        <v>0</v>
      </c>
      <c r="G74" s="45">
        <f t="shared" si="13"/>
        <v>0</v>
      </c>
      <c r="H74" s="45">
        <f>SUM(H61:H73)</f>
        <v>0</v>
      </c>
      <c r="I74" s="45">
        <f t="shared" si="13"/>
        <v>67540</v>
      </c>
      <c r="J74" s="45">
        <f t="shared" si="13"/>
        <v>36246</v>
      </c>
      <c r="K74" s="45">
        <f t="shared" si="13"/>
        <v>11021</v>
      </c>
    </row>
    <row r="75" spans="1:11" ht="15.75">
      <c r="A75" s="97" t="s">
        <v>664</v>
      </c>
      <c r="B75" s="98"/>
      <c r="C75" s="98"/>
      <c r="D75" s="98"/>
      <c r="E75" s="39">
        <f t="shared" si="12"/>
        <v>0</v>
      </c>
      <c r="F75" s="99"/>
      <c r="G75" s="99"/>
      <c r="H75" s="99"/>
      <c r="I75" s="101"/>
      <c r="J75" s="101"/>
      <c r="K75" s="101"/>
    </row>
    <row r="76" spans="1:11" ht="15">
      <c r="A76" s="35" t="s">
        <v>256</v>
      </c>
      <c r="B76" s="31" t="s">
        <v>257</v>
      </c>
      <c r="C76" s="31"/>
      <c r="D76" s="31">
        <v>2980</v>
      </c>
      <c r="E76" s="39">
        <f t="shared" si="12"/>
        <v>2980</v>
      </c>
      <c r="F76" s="39"/>
      <c r="G76" s="39"/>
      <c r="H76" s="39"/>
      <c r="I76" s="28"/>
      <c r="J76" s="28">
        <v>2980</v>
      </c>
      <c r="K76" s="28">
        <v>2980</v>
      </c>
    </row>
    <row r="77" spans="1:11" ht="15">
      <c r="A77" s="35" t="s">
        <v>536</v>
      </c>
      <c r="B77" s="31" t="s">
        <v>258</v>
      </c>
      <c r="C77" s="31">
        <v>144094</v>
      </c>
      <c r="D77" s="31"/>
      <c r="E77" s="39"/>
      <c r="F77" s="39"/>
      <c r="G77" s="39">
        <v>140914</v>
      </c>
      <c r="H77" s="39">
        <v>140914</v>
      </c>
      <c r="I77" s="28">
        <v>144094</v>
      </c>
      <c r="J77" s="28">
        <v>140914</v>
      </c>
      <c r="K77" s="28">
        <v>10176</v>
      </c>
    </row>
    <row r="78" spans="1:11" ht="15">
      <c r="A78" s="35" t="s">
        <v>259</v>
      </c>
      <c r="B78" s="31" t="s">
        <v>260</v>
      </c>
      <c r="C78" s="31"/>
      <c r="D78" s="31">
        <v>426</v>
      </c>
      <c r="E78" s="39">
        <f>K78-H78</f>
        <v>426</v>
      </c>
      <c r="F78" s="39"/>
      <c r="G78" s="39"/>
      <c r="H78" s="39"/>
      <c r="I78" s="28"/>
      <c r="J78" s="28">
        <v>426</v>
      </c>
      <c r="K78" s="28">
        <v>426</v>
      </c>
    </row>
    <row r="79" spans="1:11" ht="15">
      <c r="A79" s="35" t="s">
        <v>261</v>
      </c>
      <c r="B79" s="31" t="s">
        <v>262</v>
      </c>
      <c r="C79" s="31"/>
      <c r="D79" s="31"/>
      <c r="E79" s="39"/>
      <c r="F79" s="39">
        <v>521178</v>
      </c>
      <c r="G79" s="39">
        <v>521178</v>
      </c>
      <c r="H79" s="39">
        <v>521178</v>
      </c>
      <c r="I79" s="28">
        <v>521178</v>
      </c>
      <c r="J79" s="28">
        <v>521178</v>
      </c>
      <c r="K79" s="28">
        <v>226623</v>
      </c>
    </row>
    <row r="80" spans="1:11" ht="15">
      <c r="A80" s="6" t="s">
        <v>263</v>
      </c>
      <c r="B80" s="31" t="s">
        <v>264</v>
      </c>
      <c r="C80" s="31"/>
      <c r="D80" s="31"/>
      <c r="E80" s="39">
        <f>K80-H80</f>
        <v>0</v>
      </c>
      <c r="F80" s="39"/>
      <c r="G80" s="39"/>
      <c r="H80" s="39"/>
      <c r="I80" s="28"/>
      <c r="J80" s="28"/>
      <c r="K80" s="28"/>
    </row>
    <row r="81" spans="1:11" ht="15">
      <c r="A81" s="6" t="s">
        <v>265</v>
      </c>
      <c r="B81" s="31" t="s">
        <v>266</v>
      </c>
      <c r="C81" s="31"/>
      <c r="D81" s="31"/>
      <c r="E81" s="39">
        <f>K81-H81</f>
        <v>0</v>
      </c>
      <c r="F81" s="39"/>
      <c r="G81" s="39"/>
      <c r="H81" s="39"/>
      <c r="I81" s="28"/>
      <c r="J81" s="28"/>
      <c r="K81" s="28"/>
    </row>
    <row r="82" spans="1:11" ht="15">
      <c r="A82" s="6" t="s">
        <v>267</v>
      </c>
      <c r="B82" s="31" t="s">
        <v>268</v>
      </c>
      <c r="C82" s="31">
        <v>38906</v>
      </c>
      <c r="D82" s="31">
        <v>38906</v>
      </c>
      <c r="E82" s="39"/>
      <c r="F82" s="39">
        <v>140720</v>
      </c>
      <c r="G82" s="39">
        <v>140720</v>
      </c>
      <c r="H82" s="39">
        <v>140720</v>
      </c>
      <c r="I82" s="28">
        <v>179626</v>
      </c>
      <c r="J82" s="28">
        <v>179626</v>
      </c>
      <c r="K82" s="28">
        <v>7068</v>
      </c>
    </row>
    <row r="83" spans="1:11" ht="15">
      <c r="A83" s="43" t="s">
        <v>500</v>
      </c>
      <c r="B83" s="45" t="s">
        <v>269</v>
      </c>
      <c r="C83" s="45">
        <f>SUM(C76:C82)</f>
        <v>183000</v>
      </c>
      <c r="D83" s="45">
        <f aca="true" t="shared" si="14" ref="D83:K83">SUM(D76:D82)</f>
        <v>42312</v>
      </c>
      <c r="E83" s="39"/>
      <c r="F83" s="45">
        <f t="shared" si="14"/>
        <v>661898</v>
      </c>
      <c r="G83" s="45">
        <f t="shared" si="14"/>
        <v>802812</v>
      </c>
      <c r="H83" s="45">
        <f>SUM(H76:H82)</f>
        <v>802812</v>
      </c>
      <c r="I83" s="45">
        <f t="shared" si="14"/>
        <v>844898</v>
      </c>
      <c r="J83" s="45">
        <f t="shared" si="14"/>
        <v>845124</v>
      </c>
      <c r="K83" s="45">
        <f t="shared" si="14"/>
        <v>247273</v>
      </c>
    </row>
    <row r="84" spans="1:11" ht="15">
      <c r="A84" s="13" t="s">
        <v>270</v>
      </c>
      <c r="B84" s="31" t="s">
        <v>271</v>
      </c>
      <c r="C84" s="31">
        <v>7874</v>
      </c>
      <c r="D84" s="31">
        <v>33167</v>
      </c>
      <c r="E84" s="39">
        <f aca="true" t="shared" si="15" ref="E84:E123">K84-H84</f>
        <v>30987</v>
      </c>
      <c r="F84" s="39"/>
      <c r="G84" s="39"/>
      <c r="H84" s="39"/>
      <c r="I84" s="28">
        <v>7874</v>
      </c>
      <c r="J84" s="28">
        <v>33167</v>
      </c>
      <c r="K84" s="28">
        <v>30987</v>
      </c>
    </row>
    <row r="85" spans="1:11" ht="15">
      <c r="A85" s="13" t="s">
        <v>272</v>
      </c>
      <c r="B85" s="31" t="s">
        <v>273</v>
      </c>
      <c r="C85" s="31"/>
      <c r="D85" s="31"/>
      <c r="E85" s="39">
        <f t="shared" si="15"/>
        <v>0</v>
      </c>
      <c r="F85" s="39"/>
      <c r="G85" s="39"/>
      <c r="H85" s="39"/>
      <c r="I85" s="28"/>
      <c r="J85" s="28"/>
      <c r="K85" s="28"/>
    </row>
    <row r="86" spans="1:11" ht="15">
      <c r="A86" s="13" t="s">
        <v>274</v>
      </c>
      <c r="B86" s="31" t="s">
        <v>275</v>
      </c>
      <c r="C86" s="31"/>
      <c r="D86" s="31"/>
      <c r="E86" s="39">
        <f t="shared" si="15"/>
        <v>0</v>
      </c>
      <c r="F86" s="39"/>
      <c r="G86" s="39"/>
      <c r="H86" s="39"/>
      <c r="I86" s="28"/>
      <c r="J86" s="28"/>
      <c r="K86" s="28"/>
    </row>
    <row r="87" spans="1:11" ht="15">
      <c r="A87" s="13" t="s">
        <v>276</v>
      </c>
      <c r="B87" s="31" t="s">
        <v>277</v>
      </c>
      <c r="C87" s="31">
        <v>2126</v>
      </c>
      <c r="D87" s="31">
        <v>7396</v>
      </c>
      <c r="E87" s="39">
        <f t="shared" si="15"/>
        <v>7396</v>
      </c>
      <c r="F87" s="39"/>
      <c r="G87" s="39"/>
      <c r="H87" s="39"/>
      <c r="I87" s="28">
        <v>2126</v>
      </c>
      <c r="J87" s="28">
        <v>7396</v>
      </c>
      <c r="K87" s="28">
        <v>7396</v>
      </c>
    </row>
    <row r="88" spans="1:11" ht="15">
      <c r="A88" s="42" t="s">
        <v>501</v>
      </c>
      <c r="B88" s="45" t="s">
        <v>278</v>
      </c>
      <c r="C88" s="45">
        <f>SUM(C84:C87)</f>
        <v>10000</v>
      </c>
      <c r="D88" s="45">
        <f aca="true" t="shared" si="16" ref="D88:K88">SUM(D84:D87)</f>
        <v>40563</v>
      </c>
      <c r="E88" s="39">
        <f t="shared" si="15"/>
        <v>38383</v>
      </c>
      <c r="F88" s="45">
        <f t="shared" si="16"/>
        <v>0</v>
      </c>
      <c r="G88" s="45">
        <f t="shared" si="16"/>
        <v>0</v>
      </c>
      <c r="H88" s="45">
        <f>SUM(H84:H87)</f>
        <v>0</v>
      </c>
      <c r="I88" s="45">
        <f t="shared" si="16"/>
        <v>10000</v>
      </c>
      <c r="J88" s="45">
        <f t="shared" si="16"/>
        <v>40563</v>
      </c>
      <c r="K88" s="45">
        <f t="shared" si="16"/>
        <v>38383</v>
      </c>
    </row>
    <row r="89" spans="1:11" ht="30">
      <c r="A89" s="13" t="s">
        <v>279</v>
      </c>
      <c r="B89" s="31" t="s">
        <v>280</v>
      </c>
      <c r="C89" s="31"/>
      <c r="D89" s="31"/>
      <c r="E89" s="39">
        <f t="shared" si="15"/>
        <v>0</v>
      </c>
      <c r="F89" s="39"/>
      <c r="G89" s="39"/>
      <c r="H89" s="39"/>
      <c r="I89" s="28"/>
      <c r="J89" s="28"/>
      <c r="K89" s="28"/>
    </row>
    <row r="90" spans="1:11" ht="30">
      <c r="A90" s="13" t="s">
        <v>537</v>
      </c>
      <c r="B90" s="31" t="s">
        <v>281</v>
      </c>
      <c r="C90" s="31"/>
      <c r="D90" s="31"/>
      <c r="E90" s="39">
        <f t="shared" si="15"/>
        <v>0</v>
      </c>
      <c r="F90" s="39"/>
      <c r="G90" s="39"/>
      <c r="H90" s="39"/>
      <c r="I90" s="28"/>
      <c r="J90" s="28"/>
      <c r="K90" s="28"/>
    </row>
    <row r="91" spans="1:11" ht="30">
      <c r="A91" s="13" t="s">
        <v>538</v>
      </c>
      <c r="B91" s="31" t="s">
        <v>282</v>
      </c>
      <c r="C91" s="31"/>
      <c r="D91" s="31"/>
      <c r="E91" s="39">
        <f t="shared" si="15"/>
        <v>0</v>
      </c>
      <c r="F91" s="39"/>
      <c r="G91" s="39"/>
      <c r="H91" s="39"/>
      <c r="I91" s="28"/>
      <c r="J91" s="28"/>
      <c r="K91" s="28"/>
    </row>
    <row r="92" spans="1:11" ht="15">
      <c r="A92" s="13" t="s">
        <v>539</v>
      </c>
      <c r="B92" s="31" t="s">
        <v>283</v>
      </c>
      <c r="C92" s="31"/>
      <c r="D92" s="31"/>
      <c r="E92" s="39">
        <f t="shared" si="15"/>
        <v>0</v>
      </c>
      <c r="F92" s="39"/>
      <c r="G92" s="39">
        <v>828</v>
      </c>
      <c r="H92" s="39">
        <v>828</v>
      </c>
      <c r="I92" s="28"/>
      <c r="J92" s="28">
        <v>828</v>
      </c>
      <c r="K92" s="28">
        <v>828</v>
      </c>
    </row>
    <row r="93" spans="1:11" ht="30">
      <c r="A93" s="13" t="s">
        <v>540</v>
      </c>
      <c r="B93" s="31" t="s">
        <v>284</v>
      </c>
      <c r="C93" s="31"/>
      <c r="D93" s="31"/>
      <c r="E93" s="39">
        <f t="shared" si="15"/>
        <v>0</v>
      </c>
      <c r="F93" s="39"/>
      <c r="G93" s="39"/>
      <c r="H93" s="39"/>
      <c r="I93" s="28"/>
      <c r="J93" s="28"/>
      <c r="K93" s="28"/>
    </row>
    <row r="94" spans="1:11" ht="30">
      <c r="A94" s="13" t="s">
        <v>541</v>
      </c>
      <c r="B94" s="31" t="s">
        <v>285</v>
      </c>
      <c r="C94" s="31"/>
      <c r="D94" s="31"/>
      <c r="E94" s="39">
        <f t="shared" si="15"/>
        <v>0</v>
      </c>
      <c r="F94" s="39"/>
      <c r="G94" s="39"/>
      <c r="H94" s="39"/>
      <c r="I94" s="28"/>
      <c r="J94" s="28"/>
      <c r="K94" s="28"/>
    </row>
    <row r="95" spans="1:11" ht="15">
      <c r="A95" s="13" t="s">
        <v>286</v>
      </c>
      <c r="B95" s="31" t="s">
        <v>287</v>
      </c>
      <c r="C95" s="31"/>
      <c r="D95" s="31"/>
      <c r="E95" s="39">
        <f t="shared" si="15"/>
        <v>0</v>
      </c>
      <c r="F95" s="39"/>
      <c r="G95" s="39"/>
      <c r="H95" s="39"/>
      <c r="I95" s="28"/>
      <c r="J95" s="28"/>
      <c r="K95" s="28"/>
    </row>
    <row r="96" spans="1:11" ht="15">
      <c r="A96" s="13" t="s">
        <v>542</v>
      </c>
      <c r="B96" s="31" t="s">
        <v>288</v>
      </c>
      <c r="C96" s="31"/>
      <c r="D96" s="31"/>
      <c r="E96" s="39">
        <f t="shared" si="15"/>
        <v>0</v>
      </c>
      <c r="F96" s="39"/>
      <c r="G96" s="39">
        <v>14906</v>
      </c>
      <c r="H96" s="39">
        <v>14906</v>
      </c>
      <c r="I96" s="28"/>
      <c r="J96" s="28">
        <v>14906</v>
      </c>
      <c r="K96" s="28">
        <v>14906</v>
      </c>
    </row>
    <row r="97" spans="1:11" ht="15">
      <c r="A97" s="42" t="s">
        <v>502</v>
      </c>
      <c r="B97" s="45" t="s">
        <v>289</v>
      </c>
      <c r="C97" s="45">
        <f>SUM(C89:C96)</f>
        <v>0</v>
      </c>
      <c r="D97" s="45">
        <f aca="true" t="shared" si="17" ref="D97:K97">SUM(D89:D96)</f>
        <v>0</v>
      </c>
      <c r="E97" s="39">
        <f t="shared" si="15"/>
        <v>0</v>
      </c>
      <c r="F97" s="45">
        <f t="shared" si="17"/>
        <v>0</v>
      </c>
      <c r="G97" s="45">
        <f t="shared" si="17"/>
        <v>15734</v>
      </c>
      <c r="H97" s="45">
        <f>SUM(H89:H96)</f>
        <v>15734</v>
      </c>
      <c r="I97" s="45">
        <f t="shared" si="17"/>
        <v>0</v>
      </c>
      <c r="J97" s="45">
        <f t="shared" si="17"/>
        <v>15734</v>
      </c>
      <c r="K97" s="45">
        <f t="shared" si="17"/>
        <v>15734</v>
      </c>
    </row>
    <row r="98" spans="1:11" ht="15.75">
      <c r="A98" s="97" t="s">
        <v>663</v>
      </c>
      <c r="B98" s="98"/>
      <c r="C98" s="98"/>
      <c r="D98" s="98"/>
      <c r="E98" s="157">
        <f t="shared" si="15"/>
        <v>0</v>
      </c>
      <c r="F98" s="99"/>
      <c r="G98" s="99"/>
      <c r="H98" s="99"/>
      <c r="I98" s="101"/>
      <c r="J98" s="101"/>
      <c r="K98" s="101"/>
    </row>
    <row r="99" spans="1:11" ht="15.75">
      <c r="A99" s="102" t="s">
        <v>550</v>
      </c>
      <c r="B99" s="103" t="s">
        <v>290</v>
      </c>
      <c r="C99" s="103">
        <f>C25+C26+C51+C60+C74+C83+C88+C97</f>
        <v>705828</v>
      </c>
      <c r="D99" s="103">
        <f aca="true" t="shared" si="18" ref="D99:J99">D25+D26+D51+D60+D74+D83+D88+D97</f>
        <v>647606</v>
      </c>
      <c r="E99" s="39">
        <f t="shared" si="15"/>
        <v>11142</v>
      </c>
      <c r="F99" s="103">
        <f t="shared" si="18"/>
        <v>718412</v>
      </c>
      <c r="G99" s="103">
        <f t="shared" si="18"/>
        <v>874560</v>
      </c>
      <c r="H99" s="103">
        <f>H25+H26+H51+H60+H74+H83+H88+H97</f>
        <v>874560</v>
      </c>
      <c r="I99" s="103">
        <f t="shared" si="18"/>
        <v>1424240</v>
      </c>
      <c r="J99" s="103">
        <f t="shared" si="18"/>
        <v>1522166</v>
      </c>
      <c r="K99" s="103">
        <v>885702</v>
      </c>
    </row>
    <row r="100" spans="1:28" ht="15">
      <c r="A100" s="13" t="s">
        <v>543</v>
      </c>
      <c r="B100" s="5" t="s">
        <v>291</v>
      </c>
      <c r="C100" s="136">
        <v>6268</v>
      </c>
      <c r="D100" s="136">
        <v>76757</v>
      </c>
      <c r="E100" s="39">
        <f t="shared" si="15"/>
        <v>76757</v>
      </c>
      <c r="F100" s="137"/>
      <c r="G100" s="137"/>
      <c r="H100" s="137"/>
      <c r="I100" s="138">
        <v>6268</v>
      </c>
      <c r="J100" s="138">
        <v>76757</v>
      </c>
      <c r="K100" s="138">
        <v>76757</v>
      </c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4"/>
      <c r="AB100" s="24"/>
    </row>
    <row r="101" spans="1:28" ht="15">
      <c r="A101" s="13" t="s">
        <v>294</v>
      </c>
      <c r="B101" s="5" t="s">
        <v>295</v>
      </c>
      <c r="C101" s="136"/>
      <c r="D101" s="136"/>
      <c r="E101" s="39">
        <f t="shared" si="15"/>
        <v>0</v>
      </c>
      <c r="F101" s="137"/>
      <c r="G101" s="137"/>
      <c r="H101" s="137"/>
      <c r="I101" s="138"/>
      <c r="J101" s="138"/>
      <c r="K101" s="138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4"/>
      <c r="AB101" s="24"/>
    </row>
    <row r="102" spans="1:28" ht="15">
      <c r="A102" s="13" t="s">
        <v>544</v>
      </c>
      <c r="B102" s="5" t="s">
        <v>296</v>
      </c>
      <c r="C102" s="136"/>
      <c r="D102" s="136"/>
      <c r="E102" s="39">
        <f t="shared" si="15"/>
        <v>0</v>
      </c>
      <c r="F102" s="137"/>
      <c r="G102" s="137"/>
      <c r="H102" s="137"/>
      <c r="I102" s="138"/>
      <c r="J102" s="138"/>
      <c r="K102" s="138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4"/>
      <c r="AB102" s="24"/>
    </row>
    <row r="103" spans="1:28" ht="15">
      <c r="A103" s="15" t="s">
        <v>507</v>
      </c>
      <c r="B103" s="7" t="s">
        <v>298</v>
      </c>
      <c r="C103" s="139">
        <f>SUM(C100:C102)</f>
        <v>6268</v>
      </c>
      <c r="D103" s="139">
        <f aca="true" t="shared" si="19" ref="D103:K103">SUM(D100:D102)</f>
        <v>76757</v>
      </c>
      <c r="E103" s="39">
        <f t="shared" si="15"/>
        <v>76757</v>
      </c>
      <c r="F103" s="139">
        <f t="shared" si="19"/>
        <v>0</v>
      </c>
      <c r="G103" s="139">
        <f t="shared" si="19"/>
        <v>0</v>
      </c>
      <c r="H103" s="139">
        <f>SUM(H100:H102)</f>
        <v>0</v>
      </c>
      <c r="I103" s="139">
        <f t="shared" si="19"/>
        <v>6268</v>
      </c>
      <c r="J103" s="139">
        <f t="shared" si="19"/>
        <v>76757</v>
      </c>
      <c r="K103" s="139">
        <f t="shared" si="19"/>
        <v>76757</v>
      </c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4"/>
      <c r="AB103" s="24"/>
    </row>
    <row r="104" spans="1:28" ht="15">
      <c r="A104" s="36" t="s">
        <v>545</v>
      </c>
      <c r="B104" s="5" t="s">
        <v>299</v>
      </c>
      <c r="C104" s="136"/>
      <c r="D104" s="136"/>
      <c r="E104" s="39">
        <f t="shared" si="15"/>
        <v>0</v>
      </c>
      <c r="F104" s="140"/>
      <c r="G104" s="140"/>
      <c r="H104" s="140"/>
      <c r="I104" s="141"/>
      <c r="J104" s="141"/>
      <c r="K104" s="141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4"/>
      <c r="AB104" s="24"/>
    </row>
    <row r="105" spans="1:28" ht="15">
      <c r="A105" s="36" t="s">
        <v>513</v>
      </c>
      <c r="B105" s="5" t="s">
        <v>302</v>
      </c>
      <c r="C105" s="136"/>
      <c r="D105" s="136"/>
      <c r="E105" s="39">
        <f t="shared" si="15"/>
        <v>0</v>
      </c>
      <c r="F105" s="140"/>
      <c r="G105" s="140"/>
      <c r="H105" s="140"/>
      <c r="I105" s="141"/>
      <c r="J105" s="141"/>
      <c r="K105" s="141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4"/>
      <c r="AB105" s="24"/>
    </row>
    <row r="106" spans="1:28" ht="15">
      <c r="A106" s="13" t="s">
        <v>303</v>
      </c>
      <c r="B106" s="5" t="s">
        <v>304</v>
      </c>
      <c r="C106" s="136"/>
      <c r="D106" s="136"/>
      <c r="E106" s="39">
        <f t="shared" si="15"/>
        <v>0</v>
      </c>
      <c r="F106" s="137"/>
      <c r="G106" s="137"/>
      <c r="H106" s="137"/>
      <c r="I106" s="138"/>
      <c r="J106" s="138"/>
      <c r="K106" s="138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4"/>
      <c r="AB106" s="24"/>
    </row>
    <row r="107" spans="1:28" ht="15">
      <c r="A107" s="13" t="s">
        <v>546</v>
      </c>
      <c r="B107" s="5" t="s">
        <v>305</v>
      </c>
      <c r="C107" s="136"/>
      <c r="D107" s="136"/>
      <c r="E107" s="39">
        <f t="shared" si="15"/>
        <v>0</v>
      </c>
      <c r="F107" s="137"/>
      <c r="G107" s="137"/>
      <c r="H107" s="137"/>
      <c r="I107" s="138"/>
      <c r="J107" s="138"/>
      <c r="K107" s="138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4"/>
      <c r="AB107" s="24"/>
    </row>
    <row r="108" spans="1:28" ht="15">
      <c r="A108" s="14" t="s">
        <v>510</v>
      </c>
      <c r="B108" s="7" t="s">
        <v>306</v>
      </c>
      <c r="C108" s="139">
        <f>SUM(C104:C107)</f>
        <v>0</v>
      </c>
      <c r="D108" s="139">
        <f aca="true" t="shared" si="20" ref="D108:K108">SUM(D104:D107)</f>
        <v>0</v>
      </c>
      <c r="E108" s="39">
        <f t="shared" si="15"/>
        <v>0</v>
      </c>
      <c r="F108" s="139">
        <f t="shared" si="20"/>
        <v>0</v>
      </c>
      <c r="G108" s="139">
        <f t="shared" si="20"/>
        <v>0</v>
      </c>
      <c r="H108" s="139">
        <f>SUM(H104:H107)</f>
        <v>0</v>
      </c>
      <c r="I108" s="139">
        <f t="shared" si="20"/>
        <v>0</v>
      </c>
      <c r="J108" s="139">
        <f t="shared" si="20"/>
        <v>0</v>
      </c>
      <c r="K108" s="139">
        <f t="shared" si="20"/>
        <v>0</v>
      </c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4"/>
      <c r="AB108" s="24"/>
    </row>
    <row r="109" spans="1:28" ht="15">
      <c r="A109" s="36" t="s">
        <v>307</v>
      </c>
      <c r="B109" s="5" t="s">
        <v>308</v>
      </c>
      <c r="C109" s="136"/>
      <c r="D109" s="136"/>
      <c r="E109" s="39">
        <f t="shared" si="15"/>
        <v>0</v>
      </c>
      <c r="F109" s="140"/>
      <c r="G109" s="140"/>
      <c r="H109" s="140"/>
      <c r="I109" s="141"/>
      <c r="J109" s="141"/>
      <c r="K109" s="141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4"/>
      <c r="AB109" s="24"/>
    </row>
    <row r="110" spans="1:28" ht="15">
      <c r="A110" s="36" t="s">
        <v>309</v>
      </c>
      <c r="B110" s="5" t="s">
        <v>310</v>
      </c>
      <c r="C110" s="136"/>
      <c r="D110" s="136"/>
      <c r="E110" s="39">
        <f t="shared" si="15"/>
        <v>0</v>
      </c>
      <c r="F110" s="140"/>
      <c r="G110" s="140"/>
      <c r="H110" s="140"/>
      <c r="I110" s="141"/>
      <c r="J110" s="141"/>
      <c r="K110" s="141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4"/>
      <c r="AB110" s="24"/>
    </row>
    <row r="111" spans="1:28" ht="15">
      <c r="A111" s="14" t="s">
        <v>311</v>
      </c>
      <c r="B111" s="7" t="s">
        <v>312</v>
      </c>
      <c r="C111" s="139">
        <v>191431</v>
      </c>
      <c r="D111" s="139">
        <v>198410</v>
      </c>
      <c r="E111" s="39">
        <f t="shared" si="15"/>
        <v>198410</v>
      </c>
      <c r="F111" s="139">
        <f>SUM(F109:F110)</f>
        <v>0</v>
      </c>
      <c r="G111" s="139">
        <f>SUM(G109:G110)</f>
        <v>0</v>
      </c>
      <c r="H111" s="139">
        <f>SUM(H109:H110)</f>
        <v>0</v>
      </c>
      <c r="I111" s="139">
        <v>191431</v>
      </c>
      <c r="J111" s="139">
        <v>198410</v>
      </c>
      <c r="K111" s="139">
        <v>198410</v>
      </c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4"/>
      <c r="AB111" s="24"/>
    </row>
    <row r="112" spans="1:28" ht="15">
      <c r="A112" s="36" t="s">
        <v>313</v>
      </c>
      <c r="B112" s="5" t="s">
        <v>314</v>
      </c>
      <c r="C112" s="136"/>
      <c r="D112" s="136"/>
      <c r="E112" s="39">
        <f t="shared" si="15"/>
        <v>0</v>
      </c>
      <c r="F112" s="140"/>
      <c r="G112" s="140"/>
      <c r="H112" s="140"/>
      <c r="I112" s="141"/>
      <c r="J112" s="141"/>
      <c r="K112" s="141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4"/>
      <c r="AB112" s="24"/>
    </row>
    <row r="113" spans="1:28" ht="15">
      <c r="A113" s="36" t="s">
        <v>315</v>
      </c>
      <c r="B113" s="5" t="s">
        <v>316</v>
      </c>
      <c r="C113" s="136"/>
      <c r="D113" s="136"/>
      <c r="E113" s="39">
        <f t="shared" si="15"/>
        <v>0</v>
      </c>
      <c r="F113" s="140"/>
      <c r="G113" s="140"/>
      <c r="H113" s="140"/>
      <c r="I113" s="141"/>
      <c r="J113" s="141"/>
      <c r="K113" s="78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4"/>
      <c r="AB113" s="24"/>
    </row>
    <row r="114" spans="1:28" ht="15">
      <c r="A114" s="36" t="s">
        <v>317</v>
      </c>
      <c r="B114" s="5" t="s">
        <v>318</v>
      </c>
      <c r="C114" s="136"/>
      <c r="D114" s="136"/>
      <c r="E114" s="39">
        <f t="shared" si="15"/>
        <v>0</v>
      </c>
      <c r="F114" s="140"/>
      <c r="G114" s="140"/>
      <c r="H114" s="140"/>
      <c r="I114" s="141"/>
      <c r="J114" s="141"/>
      <c r="K114" s="78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4"/>
      <c r="AB114" s="24"/>
    </row>
    <row r="115" spans="1:28" ht="15">
      <c r="A115" s="37" t="s">
        <v>511</v>
      </c>
      <c r="B115" s="38" t="s">
        <v>319</v>
      </c>
      <c r="C115" s="142">
        <f>SUM(C112:C114)</f>
        <v>0</v>
      </c>
      <c r="D115" s="142">
        <f>SUM(D112:D114)</f>
        <v>0</v>
      </c>
      <c r="E115" s="39">
        <f t="shared" si="15"/>
        <v>275167</v>
      </c>
      <c r="F115" s="142">
        <f>SUM(F112:F114)</f>
        <v>0</v>
      </c>
      <c r="G115" s="142">
        <f>SUM(G112:G114)</f>
        <v>0</v>
      </c>
      <c r="H115" s="142">
        <f>SUM(H112:H114)</f>
        <v>0</v>
      </c>
      <c r="I115" s="142">
        <v>191431</v>
      </c>
      <c r="J115" s="142">
        <v>275167</v>
      </c>
      <c r="K115" s="142">
        <v>275167</v>
      </c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4"/>
      <c r="AB115" s="24"/>
    </row>
    <row r="116" spans="1:28" ht="15">
      <c r="A116" s="36" t="s">
        <v>320</v>
      </c>
      <c r="B116" s="5" t="s">
        <v>321</v>
      </c>
      <c r="C116" s="136"/>
      <c r="D116" s="136"/>
      <c r="E116" s="39">
        <f t="shared" si="15"/>
        <v>0</v>
      </c>
      <c r="F116" s="140"/>
      <c r="G116" s="140"/>
      <c r="H116" s="140"/>
      <c r="I116" s="141"/>
      <c r="J116" s="141"/>
      <c r="K116" s="141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4"/>
      <c r="AB116" s="24"/>
    </row>
    <row r="117" spans="1:28" ht="15">
      <c r="A117" s="13" t="s">
        <v>322</v>
      </c>
      <c r="B117" s="5" t="s">
        <v>323</v>
      </c>
      <c r="C117" s="136"/>
      <c r="D117" s="136"/>
      <c r="E117" s="39">
        <f t="shared" si="15"/>
        <v>0</v>
      </c>
      <c r="F117" s="137"/>
      <c r="G117" s="137"/>
      <c r="H117" s="137"/>
      <c r="I117" s="138"/>
      <c r="J117" s="138"/>
      <c r="K117" s="138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4"/>
      <c r="AB117" s="24"/>
    </row>
    <row r="118" spans="1:28" ht="15">
      <c r="A118" s="36" t="s">
        <v>547</v>
      </c>
      <c r="B118" s="5" t="s">
        <v>324</v>
      </c>
      <c r="C118" s="136"/>
      <c r="D118" s="136"/>
      <c r="E118" s="39">
        <f t="shared" si="15"/>
        <v>0</v>
      </c>
      <c r="F118" s="140"/>
      <c r="G118" s="140"/>
      <c r="H118" s="140"/>
      <c r="I118" s="141"/>
      <c r="J118" s="141"/>
      <c r="K118" s="141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4"/>
      <c r="AB118" s="24"/>
    </row>
    <row r="119" spans="1:28" ht="15">
      <c r="A119" s="36" t="s">
        <v>516</v>
      </c>
      <c r="B119" s="5" t="s">
        <v>325</v>
      </c>
      <c r="C119" s="136"/>
      <c r="D119" s="136"/>
      <c r="E119" s="39">
        <f t="shared" si="15"/>
        <v>0</v>
      </c>
      <c r="F119" s="140"/>
      <c r="G119" s="140"/>
      <c r="H119" s="140"/>
      <c r="I119" s="141"/>
      <c r="J119" s="141"/>
      <c r="K119" s="141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4"/>
      <c r="AB119" s="24"/>
    </row>
    <row r="120" spans="1:28" ht="15">
      <c r="A120" s="37" t="s">
        <v>517</v>
      </c>
      <c r="B120" s="38" t="s">
        <v>329</v>
      </c>
      <c r="C120" s="142">
        <f>SUM(C116:C119)</f>
        <v>0</v>
      </c>
      <c r="D120" s="142">
        <f aca="true" t="shared" si="21" ref="D120:K120">SUM(D116:D119)</f>
        <v>0</v>
      </c>
      <c r="E120" s="39">
        <f t="shared" si="15"/>
        <v>0</v>
      </c>
      <c r="F120" s="142">
        <f t="shared" si="21"/>
        <v>0</v>
      </c>
      <c r="G120" s="142">
        <f t="shared" si="21"/>
        <v>0</v>
      </c>
      <c r="H120" s="142">
        <f>SUM(H116:H119)</f>
        <v>0</v>
      </c>
      <c r="I120" s="142">
        <f t="shared" si="21"/>
        <v>0</v>
      </c>
      <c r="J120" s="142">
        <f t="shared" si="21"/>
        <v>0</v>
      </c>
      <c r="K120" s="142">
        <f t="shared" si="21"/>
        <v>0</v>
      </c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4"/>
      <c r="AB120" s="24"/>
    </row>
    <row r="121" spans="1:28" ht="15">
      <c r="A121" s="13" t="s">
        <v>330</v>
      </c>
      <c r="B121" s="5" t="s">
        <v>331</v>
      </c>
      <c r="C121" s="136"/>
      <c r="D121" s="136"/>
      <c r="E121" s="39">
        <f t="shared" si="15"/>
        <v>0</v>
      </c>
      <c r="F121" s="137"/>
      <c r="G121" s="137"/>
      <c r="H121" s="137"/>
      <c r="I121" s="138"/>
      <c r="J121" s="138"/>
      <c r="K121" s="77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4"/>
      <c r="AB121" s="24"/>
    </row>
    <row r="122" spans="1:28" ht="15.75">
      <c r="A122" s="104" t="s">
        <v>551</v>
      </c>
      <c r="B122" s="105" t="s">
        <v>332</v>
      </c>
      <c r="C122" s="143">
        <f>C103+C108+C111+C115+C120</f>
        <v>197699</v>
      </c>
      <c r="D122" s="143">
        <f>D103+D108+D111+D115+D120</f>
        <v>275167</v>
      </c>
      <c r="E122" s="158">
        <f t="shared" si="15"/>
        <v>275167</v>
      </c>
      <c r="F122" s="143">
        <f>F103+F108+F111+F115+F120</f>
        <v>0</v>
      </c>
      <c r="G122" s="143">
        <f>G103+G108+G111+G115+G120</f>
        <v>0</v>
      </c>
      <c r="H122" s="143">
        <f>H103+H108+H111+H115+H120</f>
        <v>0</v>
      </c>
      <c r="I122" s="143">
        <v>197699</v>
      </c>
      <c r="J122" s="143">
        <v>275167</v>
      </c>
      <c r="K122" s="143">
        <v>275167</v>
      </c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4"/>
      <c r="AB122" s="24"/>
    </row>
    <row r="123" spans="1:28" ht="15.75">
      <c r="A123" s="113" t="s">
        <v>587</v>
      </c>
      <c r="B123" s="116"/>
      <c r="C123" s="144">
        <f>C99+C122</f>
        <v>903527</v>
      </c>
      <c r="D123" s="144">
        <f>D99+D122</f>
        <v>922773</v>
      </c>
      <c r="E123" s="159">
        <f t="shared" si="15"/>
        <v>286309</v>
      </c>
      <c r="F123" s="144">
        <f>F99+F122</f>
        <v>718412</v>
      </c>
      <c r="G123" s="144">
        <f>G99+G122</f>
        <v>874560</v>
      </c>
      <c r="H123" s="144">
        <f>H99+H122</f>
        <v>874560</v>
      </c>
      <c r="I123" s="144">
        <f>SUM(I99+I122)</f>
        <v>1621939</v>
      </c>
      <c r="J123" s="144">
        <f>SUM(J99+J122)</f>
        <v>1797333</v>
      </c>
      <c r="K123" s="156">
        <f>SUM(K99+K122)</f>
        <v>1160869</v>
      </c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</row>
    <row r="124" spans="2:28" ht="1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</row>
    <row r="125" spans="2:28" ht="1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</row>
    <row r="126" spans="2:28" ht="1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</row>
    <row r="127" spans="2:28" ht="1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</row>
    <row r="128" spans="2:28" ht="1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</row>
    <row r="129" spans="2:28" ht="1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</row>
    <row r="130" spans="2:28" ht="1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</row>
    <row r="131" spans="2:28" ht="1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</row>
    <row r="132" spans="2:28" ht="1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</row>
    <row r="133" spans="2:28" ht="1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</row>
    <row r="134" spans="2:28" ht="1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</row>
    <row r="135" spans="2:28" ht="1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</row>
    <row r="136" spans="2:28" ht="1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</row>
    <row r="137" spans="2:28" ht="1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</row>
    <row r="138" spans="2:28" ht="1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</row>
    <row r="139" spans="2:28" ht="1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</row>
    <row r="140" spans="2:28" ht="1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</row>
    <row r="141" spans="2:28" ht="1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</row>
    <row r="142" spans="2:28" ht="1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</row>
    <row r="143" spans="2:28" ht="1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</row>
    <row r="144" spans="2:28" ht="1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</row>
    <row r="145" spans="2:28" ht="1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</row>
    <row r="146" spans="2:28" ht="1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</row>
    <row r="147" spans="2:28" ht="1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</row>
    <row r="148" spans="2:28" ht="1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</row>
    <row r="149" spans="2:28" ht="1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</row>
    <row r="150" spans="2:28" ht="1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</row>
    <row r="151" spans="2:28" ht="1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</row>
    <row r="152" spans="2:28" ht="1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</row>
    <row r="153" spans="2:28" ht="1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</row>
    <row r="154" spans="2:28" ht="1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</row>
    <row r="155" spans="2:28" ht="1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</row>
    <row r="156" spans="2:28" ht="1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</row>
    <row r="157" spans="2:28" ht="1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</row>
    <row r="158" spans="2:28" ht="1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</row>
    <row r="159" spans="2:28" ht="1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</row>
    <row r="160" spans="2:28" ht="1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</row>
    <row r="161" spans="2:28" ht="1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</row>
    <row r="162" spans="2:28" ht="1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</row>
    <row r="163" spans="2:28" ht="1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</row>
    <row r="164" spans="2:28" ht="1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</row>
    <row r="165" spans="2:28" ht="1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</row>
    <row r="166" spans="2:28" ht="1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</row>
    <row r="167" spans="2:28" ht="1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</row>
    <row r="168" spans="2:28" ht="1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</row>
    <row r="169" spans="2:28" ht="1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</row>
    <row r="170" spans="2:28" ht="1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</row>
    <row r="171" spans="2:28" ht="1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</row>
    <row r="172" spans="2:28" ht="15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</row>
  </sheetData>
  <sheetProtection/>
  <mergeCells count="7">
    <mergeCell ref="A1:K1"/>
    <mergeCell ref="A2:K2"/>
    <mergeCell ref="A5:A6"/>
    <mergeCell ref="B5:B6"/>
    <mergeCell ref="C5:E5"/>
    <mergeCell ref="F5:H5"/>
    <mergeCell ref="I5:K5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X171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8.00390625" style="0" customWidth="1"/>
    <col min="5" max="5" width="16.28125" style="0" customWidth="1"/>
  </cols>
  <sheetData>
    <row r="1" spans="1:11" ht="20.25" customHeight="1">
      <c r="A1" s="177" t="s">
        <v>24</v>
      </c>
      <c r="B1" s="178"/>
      <c r="C1" s="178"/>
      <c r="D1" s="178"/>
      <c r="E1" s="178"/>
      <c r="F1" s="61"/>
      <c r="G1" s="61"/>
      <c r="H1" s="61"/>
      <c r="I1" s="61"/>
      <c r="J1" s="61"/>
      <c r="K1" s="79"/>
    </row>
    <row r="2" spans="1:5" ht="19.5" customHeight="1">
      <c r="A2" s="181" t="s">
        <v>634</v>
      </c>
      <c r="B2" s="178"/>
      <c r="C2" s="178"/>
      <c r="D2" s="178"/>
      <c r="E2" s="178"/>
    </row>
    <row r="3" spans="1:4" ht="18">
      <c r="A3" s="41"/>
      <c r="D3" t="s">
        <v>786</v>
      </c>
    </row>
    <row r="4" ht="15">
      <c r="A4" s="82" t="s">
        <v>748</v>
      </c>
    </row>
    <row r="5" spans="1:5" ht="25.5">
      <c r="A5" s="2" t="s">
        <v>153</v>
      </c>
      <c r="B5" s="3" t="s">
        <v>154</v>
      </c>
      <c r="C5" s="3" t="s">
        <v>759</v>
      </c>
      <c r="D5" s="3" t="s">
        <v>22</v>
      </c>
      <c r="E5" s="81" t="s">
        <v>23</v>
      </c>
    </row>
    <row r="6" spans="1:5" ht="15">
      <c r="A6" s="29" t="s">
        <v>155</v>
      </c>
      <c r="B6" s="30" t="s">
        <v>156</v>
      </c>
      <c r="C6" s="39">
        <v>51683</v>
      </c>
      <c r="D6" s="39">
        <v>76186</v>
      </c>
      <c r="E6" s="39">
        <v>76186</v>
      </c>
    </row>
    <row r="7" spans="1:5" ht="15">
      <c r="A7" s="29" t="s">
        <v>157</v>
      </c>
      <c r="B7" s="31" t="s">
        <v>158</v>
      </c>
      <c r="C7" s="39"/>
      <c r="D7" s="39">
        <v>2616</v>
      </c>
      <c r="E7" s="39">
        <v>2616</v>
      </c>
    </row>
    <row r="8" spans="1:5" ht="15">
      <c r="A8" s="29" t="s">
        <v>159</v>
      </c>
      <c r="B8" s="31" t="s">
        <v>160</v>
      </c>
      <c r="C8" s="39"/>
      <c r="D8" s="39"/>
      <c r="E8" s="39"/>
    </row>
    <row r="9" spans="1:5" ht="15">
      <c r="A9" s="32" t="s">
        <v>161</v>
      </c>
      <c r="B9" s="31" t="s">
        <v>162</v>
      </c>
      <c r="C9" s="39"/>
      <c r="D9" s="39"/>
      <c r="E9" s="39"/>
    </row>
    <row r="10" spans="1:5" ht="15">
      <c r="A10" s="32" t="s">
        <v>163</v>
      </c>
      <c r="B10" s="31" t="s">
        <v>164</v>
      </c>
      <c r="C10" s="39"/>
      <c r="D10" s="39"/>
      <c r="E10" s="39"/>
    </row>
    <row r="11" spans="1:5" ht="15">
      <c r="A11" s="32" t="s">
        <v>165</v>
      </c>
      <c r="B11" s="31" t="s">
        <v>166</v>
      </c>
      <c r="C11" s="39"/>
      <c r="D11" s="39"/>
      <c r="E11" s="39"/>
    </row>
    <row r="12" spans="1:5" ht="15">
      <c r="A12" s="32" t="s">
        <v>167</v>
      </c>
      <c r="B12" s="31" t="s">
        <v>168</v>
      </c>
      <c r="C12" s="39">
        <v>4999</v>
      </c>
      <c r="D12" s="39">
        <v>6408</v>
      </c>
      <c r="E12" s="39">
        <v>6408</v>
      </c>
    </row>
    <row r="13" spans="1:5" ht="15">
      <c r="A13" s="32" t="s">
        <v>169</v>
      </c>
      <c r="B13" s="31" t="s">
        <v>170</v>
      </c>
      <c r="C13" s="39"/>
      <c r="D13" s="39"/>
      <c r="E13" s="39"/>
    </row>
    <row r="14" spans="1:5" ht="15">
      <c r="A14" s="5" t="s">
        <v>171</v>
      </c>
      <c r="B14" s="31" t="s">
        <v>172</v>
      </c>
      <c r="C14" s="39">
        <v>470</v>
      </c>
      <c r="D14" s="39">
        <v>470</v>
      </c>
      <c r="E14" s="39">
        <v>440</v>
      </c>
    </row>
    <row r="15" spans="1:5" ht="15">
      <c r="A15" s="5" t="s">
        <v>173</v>
      </c>
      <c r="B15" s="31" t="s">
        <v>174</v>
      </c>
      <c r="C15" s="39">
        <v>1740</v>
      </c>
      <c r="D15" s="39">
        <v>1740</v>
      </c>
      <c r="E15" s="39">
        <v>1195</v>
      </c>
    </row>
    <row r="16" spans="1:5" ht="15">
      <c r="A16" s="5" t="s">
        <v>175</v>
      </c>
      <c r="B16" s="31" t="s">
        <v>176</v>
      </c>
      <c r="C16" s="39"/>
      <c r="D16" s="39"/>
      <c r="E16" s="39"/>
    </row>
    <row r="17" spans="1:5" ht="15">
      <c r="A17" s="5" t="s">
        <v>177</v>
      </c>
      <c r="B17" s="31" t="s">
        <v>178</v>
      </c>
      <c r="C17" s="39"/>
      <c r="D17" s="39"/>
      <c r="E17" s="39"/>
    </row>
    <row r="18" spans="1:5" ht="15">
      <c r="A18" s="5" t="s">
        <v>518</v>
      </c>
      <c r="B18" s="31" t="s">
        <v>179</v>
      </c>
      <c r="C18" s="39"/>
      <c r="D18" s="39"/>
      <c r="E18" s="39"/>
    </row>
    <row r="19" spans="1:5" ht="15">
      <c r="A19" s="33" t="s">
        <v>456</v>
      </c>
      <c r="B19" s="34" t="s">
        <v>180</v>
      </c>
      <c r="C19" s="134">
        <f>SUM(C6:C18)</f>
        <v>58892</v>
      </c>
      <c r="D19" s="134">
        <f>SUM(D6:D18)</f>
        <v>87420</v>
      </c>
      <c r="E19" s="134">
        <f>SUM(E6:E18)</f>
        <v>86845</v>
      </c>
    </row>
    <row r="20" spans="1:5" ht="15">
      <c r="A20" s="5" t="s">
        <v>181</v>
      </c>
      <c r="B20" s="31" t="s">
        <v>182</v>
      </c>
      <c r="C20" s="39">
        <v>8280</v>
      </c>
      <c r="D20" s="39">
        <v>7800</v>
      </c>
      <c r="E20" s="39">
        <v>5821</v>
      </c>
    </row>
    <row r="21" spans="1:5" ht="15">
      <c r="A21" s="5" t="s">
        <v>183</v>
      </c>
      <c r="B21" s="31" t="s">
        <v>184</v>
      </c>
      <c r="C21" s="39">
        <v>2653</v>
      </c>
      <c r="D21" s="39">
        <v>2653</v>
      </c>
      <c r="E21" s="39">
        <v>942</v>
      </c>
    </row>
    <row r="22" spans="1:5" ht="15">
      <c r="A22" s="6" t="s">
        <v>185</v>
      </c>
      <c r="B22" s="31" t="s">
        <v>186</v>
      </c>
      <c r="C22" s="39">
        <v>300</v>
      </c>
      <c r="D22" s="39">
        <v>300</v>
      </c>
      <c r="E22" s="39">
        <v>215</v>
      </c>
    </row>
    <row r="23" spans="1:5" ht="15">
      <c r="A23" s="7" t="s">
        <v>457</v>
      </c>
      <c r="B23" s="34" t="s">
        <v>187</v>
      </c>
      <c r="C23" s="39">
        <f>SUM(C20:C22)</f>
        <v>11233</v>
      </c>
      <c r="D23" s="39">
        <f>SUM(D20:D22)</f>
        <v>10753</v>
      </c>
      <c r="E23" s="39">
        <f>SUM(E20:G22)</f>
        <v>6978</v>
      </c>
    </row>
    <row r="24" spans="1:5" ht="15">
      <c r="A24" s="44" t="s">
        <v>548</v>
      </c>
      <c r="B24" s="45" t="s">
        <v>188</v>
      </c>
      <c r="C24" s="134">
        <f>SUM(C23,C19)</f>
        <v>70125</v>
      </c>
      <c r="D24" s="134">
        <f>SUM(D23,D19)</f>
        <v>98173</v>
      </c>
      <c r="E24" s="134">
        <f>SUM(E23,E19)</f>
        <v>93823</v>
      </c>
    </row>
    <row r="25" spans="1:5" ht="15">
      <c r="A25" s="38" t="s">
        <v>519</v>
      </c>
      <c r="B25" s="45" t="s">
        <v>189</v>
      </c>
      <c r="C25" s="134">
        <v>19142</v>
      </c>
      <c r="D25" s="134">
        <v>23836</v>
      </c>
      <c r="E25" s="134">
        <v>23836</v>
      </c>
    </row>
    <row r="26" spans="1:5" ht="15">
      <c r="A26" s="5" t="s">
        <v>190</v>
      </c>
      <c r="B26" s="31" t="s">
        <v>191</v>
      </c>
      <c r="C26" s="39">
        <v>29800</v>
      </c>
      <c r="D26" s="39">
        <v>24400</v>
      </c>
      <c r="E26" s="39">
        <v>24304</v>
      </c>
    </row>
    <row r="27" spans="1:5" ht="15">
      <c r="A27" s="5" t="s">
        <v>192</v>
      </c>
      <c r="B27" s="31" t="s">
        <v>193</v>
      </c>
      <c r="C27" s="39">
        <v>7120</v>
      </c>
      <c r="D27" s="39">
        <v>10000</v>
      </c>
      <c r="E27" s="39">
        <v>9423</v>
      </c>
    </row>
    <row r="28" spans="1:5" ht="15">
      <c r="A28" s="5" t="s">
        <v>194</v>
      </c>
      <c r="B28" s="31" t="s">
        <v>195</v>
      </c>
      <c r="C28" s="39"/>
      <c r="D28" s="39"/>
      <c r="E28" s="39"/>
    </row>
    <row r="29" spans="1:5" ht="15">
      <c r="A29" s="7" t="s">
        <v>458</v>
      </c>
      <c r="B29" s="34" t="s">
        <v>196</v>
      </c>
      <c r="C29" s="134">
        <f>SUM(C26:C28)</f>
        <v>36920</v>
      </c>
      <c r="D29" s="134">
        <f>SUM(D26:D28)</f>
        <v>34400</v>
      </c>
      <c r="E29" s="134">
        <f>SUM(E26:E28)</f>
        <v>33727</v>
      </c>
    </row>
    <row r="30" spans="1:5" ht="15">
      <c r="A30" s="5" t="s">
        <v>197</v>
      </c>
      <c r="B30" s="31" t="s">
        <v>198</v>
      </c>
      <c r="C30" s="39">
        <v>580</v>
      </c>
      <c r="D30" s="39">
        <v>1200</v>
      </c>
      <c r="E30" s="39">
        <v>1095</v>
      </c>
    </row>
    <row r="31" spans="1:5" ht="15">
      <c r="A31" s="5" t="s">
        <v>199</v>
      </c>
      <c r="B31" s="31" t="s">
        <v>200</v>
      </c>
      <c r="C31" s="39">
        <v>1440</v>
      </c>
      <c r="D31" s="39">
        <v>1440</v>
      </c>
      <c r="E31" s="39">
        <v>1394</v>
      </c>
    </row>
    <row r="32" spans="1:5" ht="15" customHeight="1">
      <c r="A32" s="7" t="s">
        <v>549</v>
      </c>
      <c r="B32" s="34" t="s">
        <v>201</v>
      </c>
      <c r="C32" s="134">
        <f>SUM(C30:C31)</f>
        <v>2020</v>
      </c>
      <c r="D32" s="134">
        <f>SUM(D30:D31)</f>
        <v>2640</v>
      </c>
      <c r="E32" s="134">
        <f>SUM(E30:E31)</f>
        <v>2489</v>
      </c>
    </row>
    <row r="33" spans="1:5" ht="15">
      <c r="A33" s="5" t="s">
        <v>202</v>
      </c>
      <c r="B33" s="31" t="s">
        <v>203</v>
      </c>
      <c r="C33" s="39">
        <v>43630</v>
      </c>
      <c r="D33" s="39">
        <v>27959</v>
      </c>
      <c r="E33" s="39">
        <v>27462</v>
      </c>
    </row>
    <row r="34" spans="1:5" ht="15">
      <c r="A34" s="5" t="s">
        <v>204</v>
      </c>
      <c r="B34" s="31" t="s">
        <v>205</v>
      </c>
      <c r="C34" s="39"/>
      <c r="D34" s="39"/>
      <c r="E34" s="39"/>
    </row>
    <row r="35" spans="1:5" ht="15">
      <c r="A35" s="5" t="s">
        <v>520</v>
      </c>
      <c r="B35" s="31" t="s">
        <v>206</v>
      </c>
      <c r="C35" s="39"/>
      <c r="D35" s="39"/>
      <c r="E35" s="39"/>
    </row>
    <row r="36" spans="1:5" ht="15">
      <c r="A36" s="5" t="s">
        <v>207</v>
      </c>
      <c r="B36" s="31" t="s">
        <v>208</v>
      </c>
      <c r="C36" s="39">
        <v>20574</v>
      </c>
      <c r="D36" s="39">
        <v>47100</v>
      </c>
      <c r="E36" s="39">
        <v>47050</v>
      </c>
    </row>
    <row r="37" spans="1:5" ht="15">
      <c r="A37" s="10" t="s">
        <v>521</v>
      </c>
      <c r="B37" s="31" t="s">
        <v>209</v>
      </c>
      <c r="C37" s="39"/>
      <c r="D37" s="39"/>
      <c r="E37" s="39"/>
    </row>
    <row r="38" spans="1:5" ht="15">
      <c r="A38" s="6" t="s">
        <v>210</v>
      </c>
      <c r="B38" s="31" t="s">
        <v>211</v>
      </c>
      <c r="C38" s="39"/>
      <c r="D38" s="39">
        <v>918</v>
      </c>
      <c r="E38" s="39">
        <v>918</v>
      </c>
    </row>
    <row r="39" spans="1:5" ht="15">
      <c r="A39" s="5" t="s">
        <v>522</v>
      </c>
      <c r="B39" s="31" t="s">
        <v>212</v>
      </c>
      <c r="C39" s="39">
        <v>11985</v>
      </c>
      <c r="D39" s="39">
        <v>14542</v>
      </c>
      <c r="E39" s="39">
        <v>14542</v>
      </c>
    </row>
    <row r="40" spans="1:5" ht="15">
      <c r="A40" s="7" t="s">
        <v>459</v>
      </c>
      <c r="B40" s="34" t="s">
        <v>213</v>
      </c>
      <c r="C40" s="134">
        <f>SUM(C33:C39)</f>
        <v>76189</v>
      </c>
      <c r="D40" s="134">
        <f>SUM(D33:D39)</f>
        <v>90519</v>
      </c>
      <c r="E40" s="134">
        <f>SUM(E33:E39)</f>
        <v>89972</v>
      </c>
    </row>
    <row r="41" spans="1:5" ht="15">
      <c r="A41" s="5" t="s">
        <v>214</v>
      </c>
      <c r="B41" s="31" t="s">
        <v>215</v>
      </c>
      <c r="C41" s="39">
        <v>970</v>
      </c>
      <c r="D41" s="39">
        <v>1240</v>
      </c>
      <c r="E41" s="39">
        <v>1240</v>
      </c>
    </row>
    <row r="42" spans="1:5" ht="15">
      <c r="A42" s="5" t="s">
        <v>216</v>
      </c>
      <c r="B42" s="31" t="s">
        <v>217</v>
      </c>
      <c r="C42" s="39"/>
      <c r="D42" s="39">
        <v>3500</v>
      </c>
      <c r="E42" s="39">
        <v>3341</v>
      </c>
    </row>
    <row r="43" spans="1:5" ht="15">
      <c r="A43" s="7" t="s">
        <v>460</v>
      </c>
      <c r="B43" s="34" t="s">
        <v>218</v>
      </c>
      <c r="C43" s="134">
        <f>SUM(C41:C42)</f>
        <v>970</v>
      </c>
      <c r="D43" s="134">
        <f>SUM(D41:D42)</f>
        <v>4740</v>
      </c>
      <c r="E43" s="134">
        <f>SUM(E41:E42)</f>
        <v>4581</v>
      </c>
    </row>
    <row r="44" spans="1:5" ht="15">
      <c r="A44" s="5" t="s">
        <v>219</v>
      </c>
      <c r="B44" s="31" t="s">
        <v>220</v>
      </c>
      <c r="C44" s="39">
        <v>33868</v>
      </c>
      <c r="D44" s="39">
        <v>35017</v>
      </c>
      <c r="E44" s="39">
        <v>35017</v>
      </c>
    </row>
    <row r="45" spans="1:5" ht="15">
      <c r="A45" s="5" t="s">
        <v>221</v>
      </c>
      <c r="B45" s="31" t="s">
        <v>222</v>
      </c>
      <c r="C45" s="39"/>
      <c r="D45" s="39">
        <v>56161</v>
      </c>
      <c r="E45" s="39">
        <v>36094</v>
      </c>
    </row>
    <row r="46" spans="1:5" ht="15">
      <c r="A46" s="5" t="s">
        <v>523</v>
      </c>
      <c r="B46" s="31" t="s">
        <v>223</v>
      </c>
      <c r="C46" s="39">
        <v>7640</v>
      </c>
      <c r="D46" s="39">
        <v>39</v>
      </c>
      <c r="E46" s="39">
        <v>19</v>
      </c>
    </row>
    <row r="47" spans="1:5" ht="15">
      <c r="A47" s="5" t="s">
        <v>524</v>
      </c>
      <c r="B47" s="31" t="s">
        <v>224</v>
      </c>
      <c r="C47" s="39"/>
      <c r="D47" s="39"/>
      <c r="E47" s="39"/>
    </row>
    <row r="48" spans="1:5" ht="15">
      <c r="A48" s="5" t="s">
        <v>225</v>
      </c>
      <c r="B48" s="31" t="s">
        <v>226</v>
      </c>
      <c r="C48" s="39">
        <v>45285</v>
      </c>
      <c r="D48" s="39">
        <v>39607</v>
      </c>
      <c r="E48" s="39">
        <v>34938</v>
      </c>
    </row>
    <row r="49" spans="1:5" ht="15">
      <c r="A49" s="7" t="s">
        <v>461</v>
      </c>
      <c r="B49" s="34" t="s">
        <v>227</v>
      </c>
      <c r="C49" s="134">
        <f>SUM(C44:C48)</f>
        <v>86793</v>
      </c>
      <c r="D49" s="134">
        <f>SUM(D44:D48)</f>
        <v>130824</v>
      </c>
      <c r="E49" s="134">
        <f>SUM(E44:E48)</f>
        <v>106068</v>
      </c>
    </row>
    <row r="50" spans="1:5" ht="15">
      <c r="A50" s="38" t="s">
        <v>462</v>
      </c>
      <c r="B50" s="45" t="s">
        <v>228</v>
      </c>
      <c r="C50" s="134">
        <f>SUM(C29+C32+C40+C43+C49)</f>
        <v>202892</v>
      </c>
      <c r="D50" s="134">
        <f>SUM(D29+D32+D40+D43+D49)</f>
        <v>263123</v>
      </c>
      <c r="E50" s="134">
        <f>SUM(E29+E32+E40+E43+E49)</f>
        <v>236837</v>
      </c>
    </row>
    <row r="51" spans="1:5" ht="15">
      <c r="A51" s="13" t="s">
        <v>229</v>
      </c>
      <c r="B51" s="31" t="s">
        <v>230</v>
      </c>
      <c r="C51" s="39"/>
      <c r="D51" s="39"/>
      <c r="E51" s="39"/>
    </row>
    <row r="52" spans="1:5" ht="15">
      <c r="A52" s="13" t="s">
        <v>463</v>
      </c>
      <c r="B52" s="31" t="s">
        <v>231</v>
      </c>
      <c r="C52" s="39"/>
      <c r="D52" s="39">
        <v>1667</v>
      </c>
      <c r="E52" s="39">
        <v>1667</v>
      </c>
    </row>
    <row r="53" spans="1:5" ht="15">
      <c r="A53" s="17" t="s">
        <v>525</v>
      </c>
      <c r="B53" s="31" t="s">
        <v>232</v>
      </c>
      <c r="C53" s="39"/>
      <c r="D53" s="39">
        <v>1000</v>
      </c>
      <c r="E53" s="39">
        <v>841</v>
      </c>
    </row>
    <row r="54" spans="1:5" ht="15">
      <c r="A54" s="17" t="s">
        <v>526</v>
      </c>
      <c r="B54" s="31" t="s">
        <v>233</v>
      </c>
      <c r="C54" s="39">
        <v>500</v>
      </c>
      <c r="D54" s="39">
        <v>500</v>
      </c>
      <c r="E54" s="39">
        <v>87</v>
      </c>
    </row>
    <row r="55" spans="1:5" ht="15">
      <c r="A55" s="17" t="s">
        <v>527</v>
      </c>
      <c r="B55" s="31" t="s">
        <v>234</v>
      </c>
      <c r="C55" s="39"/>
      <c r="D55" s="39"/>
      <c r="E55" s="39"/>
    </row>
    <row r="56" spans="1:5" ht="15">
      <c r="A56" s="13" t="s">
        <v>528</v>
      </c>
      <c r="B56" s="31" t="s">
        <v>235</v>
      </c>
      <c r="C56" s="39">
        <v>200</v>
      </c>
      <c r="D56" s="39">
        <v>1753</v>
      </c>
      <c r="E56" s="39">
        <v>1753</v>
      </c>
    </row>
    <row r="57" spans="1:5" ht="15">
      <c r="A57" s="13" t="s">
        <v>529</v>
      </c>
      <c r="B57" s="31" t="s">
        <v>236</v>
      </c>
      <c r="C57" s="39"/>
      <c r="D57" s="39"/>
      <c r="E57" s="39"/>
    </row>
    <row r="58" spans="1:5" ht="15">
      <c r="A58" s="13" t="s">
        <v>530</v>
      </c>
      <c r="B58" s="31" t="s">
        <v>237</v>
      </c>
      <c r="C58" s="39">
        <v>11100</v>
      </c>
      <c r="D58" s="39">
        <v>9635</v>
      </c>
      <c r="E58" s="39">
        <v>9635</v>
      </c>
    </row>
    <row r="59" spans="1:5" ht="15">
      <c r="A59" s="42" t="s">
        <v>492</v>
      </c>
      <c r="B59" s="45" t="s">
        <v>238</v>
      </c>
      <c r="C59" s="134">
        <f>SUM(C51:C58)</f>
        <v>11800</v>
      </c>
      <c r="D59" s="134">
        <f>SUM(D51:D58)</f>
        <v>14555</v>
      </c>
      <c r="E59" s="134">
        <f>SUM(E51:E58)</f>
        <v>13983</v>
      </c>
    </row>
    <row r="60" spans="1:5" ht="15">
      <c r="A60" s="12" t="s">
        <v>531</v>
      </c>
      <c r="B60" s="31" t="s">
        <v>239</v>
      </c>
      <c r="C60" s="39"/>
      <c r="D60" s="39"/>
      <c r="E60" s="39"/>
    </row>
    <row r="61" spans="1:5" ht="15">
      <c r="A61" s="12" t="s">
        <v>240</v>
      </c>
      <c r="B61" s="31" t="s">
        <v>241</v>
      </c>
      <c r="C61" s="39"/>
      <c r="D61" s="39">
        <v>53</v>
      </c>
      <c r="E61" s="39">
        <v>53</v>
      </c>
    </row>
    <row r="62" spans="1:5" ht="15">
      <c r="A62" s="12" t="s">
        <v>242</v>
      </c>
      <c r="B62" s="31" t="s">
        <v>243</v>
      </c>
      <c r="C62" s="39"/>
      <c r="D62" s="39"/>
      <c r="E62" s="39"/>
    </row>
    <row r="63" spans="1:5" ht="15">
      <c r="A63" s="12" t="s">
        <v>493</v>
      </c>
      <c r="B63" s="31" t="s">
        <v>244</v>
      </c>
      <c r="C63" s="39"/>
      <c r="D63" s="39"/>
      <c r="E63" s="39"/>
    </row>
    <row r="64" spans="1:5" ht="15">
      <c r="A64" s="12" t="s">
        <v>532</v>
      </c>
      <c r="B64" s="31" t="s">
        <v>245</v>
      </c>
      <c r="C64" s="39"/>
      <c r="D64" s="39"/>
      <c r="E64" s="39"/>
    </row>
    <row r="65" spans="1:5" ht="15">
      <c r="A65" s="12" t="s">
        <v>495</v>
      </c>
      <c r="B65" s="31" t="s">
        <v>246</v>
      </c>
      <c r="C65" s="39"/>
      <c r="D65" s="39"/>
      <c r="E65" s="39"/>
    </row>
    <row r="66" spans="1:5" ht="15">
      <c r="A66" s="12" t="s">
        <v>533</v>
      </c>
      <c r="B66" s="31" t="s">
        <v>247</v>
      </c>
      <c r="C66" s="39"/>
      <c r="D66" s="39"/>
      <c r="E66" s="39"/>
    </row>
    <row r="67" spans="1:5" ht="15">
      <c r="A67" s="12" t="s">
        <v>534</v>
      </c>
      <c r="B67" s="31" t="s">
        <v>248</v>
      </c>
      <c r="C67" s="39"/>
      <c r="D67" s="39"/>
      <c r="E67" s="39"/>
    </row>
    <row r="68" spans="1:5" ht="15">
      <c r="A68" s="12" t="s">
        <v>249</v>
      </c>
      <c r="B68" s="31" t="s">
        <v>250</v>
      </c>
      <c r="C68" s="39"/>
      <c r="D68" s="39"/>
      <c r="E68" s="39"/>
    </row>
    <row r="69" spans="1:5" ht="15">
      <c r="A69" s="20" t="s">
        <v>251</v>
      </c>
      <c r="B69" s="31" t="s">
        <v>252</v>
      </c>
      <c r="C69" s="39"/>
      <c r="D69" s="39"/>
      <c r="E69" s="39"/>
    </row>
    <row r="70" spans="1:5" ht="15">
      <c r="A70" s="12" t="s">
        <v>535</v>
      </c>
      <c r="B70" s="31" t="s">
        <v>253</v>
      </c>
      <c r="C70" s="39">
        <v>12000</v>
      </c>
      <c r="D70" s="39">
        <v>12000</v>
      </c>
      <c r="E70" s="39">
        <v>8966</v>
      </c>
    </row>
    <row r="71" spans="1:5" ht="15">
      <c r="A71" s="20" t="s">
        <v>717</v>
      </c>
      <c r="B71" s="31" t="s">
        <v>254</v>
      </c>
      <c r="C71" s="39"/>
      <c r="D71" s="39"/>
      <c r="E71" s="39"/>
    </row>
    <row r="72" spans="1:5" ht="15">
      <c r="A72" s="20" t="s">
        <v>718</v>
      </c>
      <c r="B72" s="31" t="s">
        <v>254</v>
      </c>
      <c r="C72" s="39">
        <v>55540</v>
      </c>
      <c r="D72" s="39">
        <v>2124</v>
      </c>
      <c r="E72" s="39"/>
    </row>
    <row r="73" spans="1:5" ht="15">
      <c r="A73" s="42" t="s">
        <v>498</v>
      </c>
      <c r="B73" s="45" t="s">
        <v>255</v>
      </c>
      <c r="C73" s="134">
        <f>SUM(C60:C72)</f>
        <v>67540</v>
      </c>
      <c r="D73" s="134">
        <f>SUM(D60:D72)</f>
        <v>14177</v>
      </c>
      <c r="E73" s="134">
        <f>SUM(E60:E72)</f>
        <v>9019</v>
      </c>
    </row>
    <row r="74" spans="1:5" ht="15.75">
      <c r="A74" s="97" t="s">
        <v>664</v>
      </c>
      <c r="B74" s="98"/>
      <c r="C74" s="99"/>
      <c r="D74" s="99"/>
      <c r="E74" s="99"/>
    </row>
    <row r="75" spans="1:5" ht="15">
      <c r="A75" s="35" t="s">
        <v>256</v>
      </c>
      <c r="B75" s="31" t="s">
        <v>257</v>
      </c>
      <c r="C75" s="39"/>
      <c r="D75" s="39">
        <v>2980</v>
      </c>
      <c r="E75" s="39">
        <v>2980</v>
      </c>
    </row>
    <row r="76" spans="1:5" ht="15">
      <c r="A76" s="35" t="s">
        <v>536</v>
      </c>
      <c r="B76" s="31" t="s">
        <v>258</v>
      </c>
      <c r="C76" s="39">
        <v>144094</v>
      </c>
      <c r="D76" s="39">
        <v>140914</v>
      </c>
      <c r="E76" s="39">
        <v>10176</v>
      </c>
    </row>
    <row r="77" spans="1:5" ht="15">
      <c r="A77" s="35" t="s">
        <v>259</v>
      </c>
      <c r="B77" s="31" t="s">
        <v>260</v>
      </c>
      <c r="C77" s="39"/>
      <c r="D77" s="39">
        <v>426</v>
      </c>
      <c r="E77" s="39">
        <v>426</v>
      </c>
    </row>
    <row r="78" spans="1:5" ht="15">
      <c r="A78" s="35" t="s">
        <v>261</v>
      </c>
      <c r="B78" s="31" t="s">
        <v>262</v>
      </c>
      <c r="C78" s="39">
        <v>521178</v>
      </c>
      <c r="D78" s="39">
        <v>521178</v>
      </c>
      <c r="E78" s="39">
        <v>226623</v>
      </c>
    </row>
    <row r="79" spans="1:5" ht="15">
      <c r="A79" s="6" t="s">
        <v>263</v>
      </c>
      <c r="B79" s="31" t="s">
        <v>264</v>
      </c>
      <c r="C79" s="39"/>
      <c r="D79" s="39"/>
      <c r="E79" s="39"/>
    </row>
    <row r="80" spans="1:5" ht="15">
      <c r="A80" s="6" t="s">
        <v>265</v>
      </c>
      <c r="B80" s="31" t="s">
        <v>266</v>
      </c>
      <c r="C80" s="39"/>
      <c r="D80" s="39"/>
      <c r="E80" s="39"/>
    </row>
    <row r="81" spans="1:5" ht="15">
      <c r="A81" s="6" t="s">
        <v>267</v>
      </c>
      <c r="B81" s="31" t="s">
        <v>268</v>
      </c>
      <c r="C81" s="39">
        <v>179626</v>
      </c>
      <c r="D81" s="39">
        <v>179626</v>
      </c>
      <c r="E81" s="39">
        <v>7068</v>
      </c>
    </row>
    <row r="82" spans="1:5" ht="15">
      <c r="A82" s="43" t="s">
        <v>500</v>
      </c>
      <c r="B82" s="45" t="s">
        <v>269</v>
      </c>
      <c r="C82" s="134">
        <f>SUM(C75:C81)</f>
        <v>844898</v>
      </c>
      <c r="D82" s="134">
        <f>SUM(D75:D81)</f>
        <v>845124</v>
      </c>
      <c r="E82" s="134">
        <f>SUM(E75:E81)</f>
        <v>247273</v>
      </c>
    </row>
    <row r="83" spans="1:5" ht="15">
      <c r="A83" s="13" t="s">
        <v>270</v>
      </c>
      <c r="B83" s="31" t="s">
        <v>271</v>
      </c>
      <c r="C83" s="39">
        <v>7874</v>
      </c>
      <c r="D83" s="39">
        <v>33167</v>
      </c>
      <c r="E83" s="39">
        <v>30987</v>
      </c>
    </row>
    <row r="84" spans="1:5" ht="15">
      <c r="A84" s="13" t="s">
        <v>272</v>
      </c>
      <c r="B84" s="31" t="s">
        <v>273</v>
      </c>
      <c r="C84" s="39"/>
      <c r="D84" s="39"/>
      <c r="E84" s="39"/>
    </row>
    <row r="85" spans="1:5" ht="15">
      <c r="A85" s="13" t="s">
        <v>274</v>
      </c>
      <c r="B85" s="31" t="s">
        <v>275</v>
      </c>
      <c r="C85" s="39"/>
      <c r="D85" s="39"/>
      <c r="E85" s="39"/>
    </row>
    <row r="86" spans="1:5" ht="15">
      <c r="A86" s="13" t="s">
        <v>276</v>
      </c>
      <c r="B86" s="31" t="s">
        <v>277</v>
      </c>
      <c r="C86" s="39">
        <v>2126</v>
      </c>
      <c r="D86" s="39">
        <v>7396</v>
      </c>
      <c r="E86" s="39">
        <v>7396</v>
      </c>
    </row>
    <row r="87" spans="1:5" ht="15">
      <c r="A87" s="42" t="s">
        <v>501</v>
      </c>
      <c r="B87" s="45" t="s">
        <v>278</v>
      </c>
      <c r="C87" s="134">
        <f>SUM(C83:C86)</f>
        <v>10000</v>
      </c>
      <c r="D87" s="134">
        <f>SUM(D83:D86)</f>
        <v>40563</v>
      </c>
      <c r="E87" s="134">
        <f>SUM(E83:E86)</f>
        <v>38383</v>
      </c>
    </row>
    <row r="88" spans="1:5" ht="15">
      <c r="A88" s="13" t="s">
        <v>279</v>
      </c>
      <c r="B88" s="31" t="s">
        <v>280</v>
      </c>
      <c r="C88" s="39"/>
      <c r="D88" s="39"/>
      <c r="E88" s="39"/>
    </row>
    <row r="89" spans="1:5" ht="15">
      <c r="A89" s="13" t="s">
        <v>537</v>
      </c>
      <c r="B89" s="31" t="s">
        <v>281</v>
      </c>
      <c r="C89" s="39"/>
      <c r="D89" s="39"/>
      <c r="E89" s="39"/>
    </row>
    <row r="90" spans="1:5" ht="15">
      <c r="A90" s="13" t="s">
        <v>538</v>
      </c>
      <c r="B90" s="31" t="s">
        <v>282</v>
      </c>
      <c r="C90" s="39"/>
      <c r="D90" s="39"/>
      <c r="E90" s="39"/>
    </row>
    <row r="91" spans="1:5" ht="15">
      <c r="A91" s="13" t="s">
        <v>539</v>
      </c>
      <c r="B91" s="31" t="s">
        <v>283</v>
      </c>
      <c r="C91" s="39"/>
      <c r="D91" s="39">
        <v>828</v>
      </c>
      <c r="E91" s="39">
        <v>828</v>
      </c>
    </row>
    <row r="92" spans="1:5" ht="15">
      <c r="A92" s="13" t="s">
        <v>540</v>
      </c>
      <c r="B92" s="31" t="s">
        <v>284</v>
      </c>
      <c r="C92" s="39"/>
      <c r="D92" s="39"/>
      <c r="E92" s="39"/>
    </row>
    <row r="93" spans="1:5" ht="15">
      <c r="A93" s="13" t="s">
        <v>541</v>
      </c>
      <c r="B93" s="31" t="s">
        <v>285</v>
      </c>
      <c r="C93" s="39"/>
      <c r="D93" s="39"/>
      <c r="E93" s="39"/>
    </row>
    <row r="94" spans="1:5" ht="15">
      <c r="A94" s="13" t="s">
        <v>286</v>
      </c>
      <c r="B94" s="31" t="s">
        <v>287</v>
      </c>
      <c r="C94" s="39"/>
      <c r="D94" s="39"/>
      <c r="E94" s="39"/>
    </row>
    <row r="95" spans="1:5" ht="15">
      <c r="A95" s="13" t="s">
        <v>542</v>
      </c>
      <c r="B95" s="31" t="s">
        <v>288</v>
      </c>
      <c r="C95" s="39"/>
      <c r="D95" s="39">
        <v>14906</v>
      </c>
      <c r="E95" s="39">
        <v>14906</v>
      </c>
    </row>
    <row r="96" spans="1:5" ht="15">
      <c r="A96" s="42" t="s">
        <v>502</v>
      </c>
      <c r="B96" s="45" t="s">
        <v>289</v>
      </c>
      <c r="C96" s="134">
        <f>SUM(C88:C95)</f>
        <v>0</v>
      </c>
      <c r="D96" s="134">
        <f>SUM(D88:D95)</f>
        <v>15734</v>
      </c>
      <c r="E96" s="134">
        <f>SUM(E88:E95)</f>
        <v>15734</v>
      </c>
    </row>
    <row r="97" spans="1:5" ht="15.75">
      <c r="A97" s="97" t="s">
        <v>663</v>
      </c>
      <c r="B97" s="98"/>
      <c r="C97" s="99"/>
      <c r="D97" s="99"/>
      <c r="E97" s="99"/>
    </row>
    <row r="98" spans="1:5" ht="15.75">
      <c r="A98" s="102" t="s">
        <v>550</v>
      </c>
      <c r="B98" s="103" t="s">
        <v>290</v>
      </c>
      <c r="C98" s="145">
        <f>C24+C25+C50+C59+C73+C82+C87+C96</f>
        <v>1226397</v>
      </c>
      <c r="D98" s="145">
        <f>D24+D25+D50+D59+D73+D82+D87+D96</f>
        <v>1315285</v>
      </c>
      <c r="E98" s="145">
        <f>E24+E25+E50+E59+E73+E82+E87+E96</f>
        <v>678888</v>
      </c>
    </row>
    <row r="99" spans="1:24" ht="15">
      <c r="A99" s="13" t="s">
        <v>543</v>
      </c>
      <c r="B99" s="5" t="s">
        <v>291</v>
      </c>
      <c r="C99" s="13"/>
      <c r="D99" s="13"/>
      <c r="E99" s="1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4"/>
      <c r="X99" s="24"/>
    </row>
    <row r="100" spans="1:24" ht="15">
      <c r="A100" s="13" t="s">
        <v>294</v>
      </c>
      <c r="B100" s="5" t="s">
        <v>295</v>
      </c>
      <c r="C100" s="13"/>
      <c r="D100" s="13"/>
      <c r="E100" s="1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4"/>
      <c r="X100" s="24"/>
    </row>
    <row r="101" spans="1:24" ht="15">
      <c r="A101" s="13" t="s">
        <v>544</v>
      </c>
      <c r="B101" s="5" t="s">
        <v>296</v>
      </c>
      <c r="C101" s="13"/>
      <c r="D101" s="13"/>
      <c r="E101" s="1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4"/>
      <c r="X101" s="24"/>
    </row>
    <row r="102" spans="1:24" ht="15">
      <c r="A102" s="15" t="s">
        <v>507</v>
      </c>
      <c r="B102" s="7" t="s">
        <v>298</v>
      </c>
      <c r="C102" s="15">
        <f>SUM(C99:C101)</f>
        <v>0</v>
      </c>
      <c r="D102" s="15">
        <f>SUM(D99:D101)</f>
        <v>0</v>
      </c>
      <c r="E102" s="15">
        <f>SUM(E99:E101)</f>
        <v>0</v>
      </c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4"/>
      <c r="X102" s="24"/>
    </row>
    <row r="103" spans="1:24" ht="15">
      <c r="A103" s="36" t="s">
        <v>545</v>
      </c>
      <c r="B103" s="5" t="s">
        <v>299</v>
      </c>
      <c r="C103" s="36"/>
      <c r="D103" s="36"/>
      <c r="E103" s="3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4"/>
      <c r="X103" s="24"/>
    </row>
    <row r="104" spans="1:24" ht="15">
      <c r="A104" s="36" t="s">
        <v>513</v>
      </c>
      <c r="B104" s="5" t="s">
        <v>302</v>
      </c>
      <c r="C104" s="36"/>
      <c r="D104" s="36"/>
      <c r="E104" s="3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4"/>
      <c r="X104" s="24"/>
    </row>
    <row r="105" spans="1:24" ht="15">
      <c r="A105" s="13" t="s">
        <v>303</v>
      </c>
      <c r="B105" s="5" t="s">
        <v>304</v>
      </c>
      <c r="C105" s="13"/>
      <c r="D105" s="13"/>
      <c r="E105" s="1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4"/>
      <c r="X105" s="24"/>
    </row>
    <row r="106" spans="1:24" ht="15">
      <c r="A106" s="13" t="s">
        <v>546</v>
      </c>
      <c r="B106" s="5" t="s">
        <v>305</v>
      </c>
      <c r="C106" s="13"/>
      <c r="D106" s="13"/>
      <c r="E106" s="1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4"/>
      <c r="X106" s="24"/>
    </row>
    <row r="107" spans="1:24" ht="15">
      <c r="A107" s="14" t="s">
        <v>510</v>
      </c>
      <c r="B107" s="7" t="s">
        <v>306</v>
      </c>
      <c r="C107" s="14">
        <f>SUM(C103:C106)</f>
        <v>0</v>
      </c>
      <c r="D107" s="14">
        <f>SUM(D103:D106)</f>
        <v>0</v>
      </c>
      <c r="E107" s="14">
        <f>SUM(E103:E106)</f>
        <v>0</v>
      </c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4"/>
      <c r="X107" s="24"/>
    </row>
    <row r="108" spans="1:24" ht="15">
      <c r="A108" s="36" t="s">
        <v>307</v>
      </c>
      <c r="B108" s="5" t="s">
        <v>308</v>
      </c>
      <c r="C108" s="36"/>
      <c r="D108" s="36"/>
      <c r="E108" s="3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4"/>
      <c r="X108" s="24"/>
    </row>
    <row r="109" spans="1:24" ht="15">
      <c r="A109" s="36" t="s">
        <v>309</v>
      </c>
      <c r="B109" s="5" t="s">
        <v>310</v>
      </c>
      <c r="C109" s="36"/>
      <c r="D109" s="36"/>
      <c r="E109" s="3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4"/>
      <c r="X109" s="24"/>
    </row>
    <row r="110" spans="1:24" ht="15">
      <c r="A110" s="14" t="s">
        <v>311</v>
      </c>
      <c r="B110" s="7" t="s">
        <v>312</v>
      </c>
      <c r="C110" s="36">
        <f>SUM(C108:C110)</f>
        <v>0</v>
      </c>
      <c r="D110" s="36">
        <f>SUM(D108:D110)</f>
        <v>0</v>
      </c>
      <c r="E110" s="36">
        <f>SUM(E108:E110)</f>
        <v>0</v>
      </c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4"/>
      <c r="X110" s="24"/>
    </row>
    <row r="111" spans="1:24" ht="15">
      <c r="A111" s="36" t="s">
        <v>313</v>
      </c>
      <c r="B111" s="5" t="s">
        <v>314</v>
      </c>
      <c r="C111" s="36"/>
      <c r="D111" s="36"/>
      <c r="E111" s="3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4"/>
      <c r="X111" s="24"/>
    </row>
    <row r="112" spans="1:24" ht="15">
      <c r="A112" s="36" t="s">
        <v>315</v>
      </c>
      <c r="B112" s="5" t="s">
        <v>316</v>
      </c>
      <c r="C112" s="36"/>
      <c r="D112" s="36"/>
      <c r="E112" s="3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4"/>
      <c r="X112" s="24"/>
    </row>
    <row r="113" spans="1:24" ht="15">
      <c r="A113" s="36" t="s">
        <v>317</v>
      </c>
      <c r="B113" s="5" t="s">
        <v>318</v>
      </c>
      <c r="C113" s="36"/>
      <c r="D113" s="36"/>
      <c r="E113" s="3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4"/>
      <c r="X113" s="24"/>
    </row>
    <row r="114" spans="1:24" ht="15">
      <c r="A114" s="37" t="s">
        <v>511</v>
      </c>
      <c r="B114" s="38" t="s">
        <v>319</v>
      </c>
      <c r="C114" s="14">
        <f>SUM(C111:C113)</f>
        <v>0</v>
      </c>
      <c r="D114" s="14">
        <f>SUM(D111:D113)</f>
        <v>0</v>
      </c>
      <c r="E114" s="14">
        <f>SUM(E111:E113)</f>
        <v>0</v>
      </c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4"/>
      <c r="X114" s="24"/>
    </row>
    <row r="115" spans="1:24" ht="15">
      <c r="A115" s="36" t="s">
        <v>320</v>
      </c>
      <c r="B115" s="5" t="s">
        <v>321</v>
      </c>
      <c r="C115" s="36"/>
      <c r="D115" s="36"/>
      <c r="E115" s="3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4"/>
      <c r="X115" s="24"/>
    </row>
    <row r="116" spans="1:24" ht="15">
      <c r="A116" s="13" t="s">
        <v>322</v>
      </c>
      <c r="B116" s="5" t="s">
        <v>323</v>
      </c>
      <c r="C116" s="13"/>
      <c r="D116" s="13"/>
      <c r="E116" s="1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4"/>
      <c r="X116" s="24"/>
    </row>
    <row r="117" spans="1:24" ht="15">
      <c r="A117" s="36" t="s">
        <v>547</v>
      </c>
      <c r="B117" s="5" t="s">
        <v>324</v>
      </c>
      <c r="C117" s="36"/>
      <c r="D117" s="36"/>
      <c r="E117" s="3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4"/>
      <c r="X117" s="24"/>
    </row>
    <row r="118" spans="1:24" ht="15">
      <c r="A118" s="36" t="s">
        <v>516</v>
      </c>
      <c r="B118" s="5" t="s">
        <v>325</v>
      </c>
      <c r="C118" s="36"/>
      <c r="D118" s="36"/>
      <c r="E118" s="3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4"/>
      <c r="X118" s="24"/>
    </row>
    <row r="119" spans="1:24" ht="15">
      <c r="A119" s="37" t="s">
        <v>517</v>
      </c>
      <c r="B119" s="38" t="s">
        <v>329</v>
      </c>
      <c r="C119" s="14">
        <f>SUM(C115:C118)</f>
        <v>0</v>
      </c>
      <c r="D119" s="14">
        <f>SUM(D115:D118)</f>
        <v>0</v>
      </c>
      <c r="E119" s="14">
        <f>SUM(E115:E118)</f>
        <v>0</v>
      </c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4"/>
      <c r="X119" s="24"/>
    </row>
    <row r="120" spans="1:24" ht="15">
      <c r="A120" s="13" t="s">
        <v>330</v>
      </c>
      <c r="B120" s="5" t="s">
        <v>331</v>
      </c>
      <c r="C120" s="13"/>
      <c r="D120" s="13"/>
      <c r="E120" s="1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4"/>
      <c r="X120" s="24"/>
    </row>
    <row r="121" spans="1:24" ht="15.75">
      <c r="A121" s="104" t="s">
        <v>551</v>
      </c>
      <c r="B121" s="105" t="s">
        <v>332</v>
      </c>
      <c r="C121" s="106">
        <f>SUM(C98:C120)</f>
        <v>0</v>
      </c>
      <c r="D121" s="106">
        <f>SUM(D98:D120)</f>
        <v>0</v>
      </c>
      <c r="E121" s="106">
        <f>SUM(E98:E120)</f>
        <v>0</v>
      </c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4"/>
      <c r="X121" s="24"/>
    </row>
    <row r="122" spans="1:24" ht="15.75">
      <c r="A122" s="112" t="s">
        <v>587</v>
      </c>
      <c r="B122" s="115"/>
      <c r="C122" s="146">
        <v>1226397</v>
      </c>
      <c r="D122" s="146">
        <v>1315285</v>
      </c>
      <c r="E122" s="146">
        <v>678888</v>
      </c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</row>
    <row r="123" spans="2:24" ht="15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</row>
    <row r="124" spans="2:24" ht="1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</row>
    <row r="125" spans="2:24" ht="1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</row>
    <row r="126" spans="2:24" ht="1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</row>
    <row r="127" spans="2:24" ht="1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</row>
    <row r="128" spans="2:24" ht="1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</row>
    <row r="129" spans="2:24" ht="1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</row>
    <row r="130" spans="2:24" ht="1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</row>
    <row r="131" spans="2:24" ht="1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</row>
    <row r="132" spans="2:24" ht="1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</row>
    <row r="133" spans="2:24" ht="1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</row>
    <row r="134" spans="2:24" ht="1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</row>
    <row r="135" spans="2:24" ht="1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</row>
    <row r="136" spans="2:24" ht="1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</row>
    <row r="137" spans="2:24" ht="1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</row>
    <row r="138" spans="2:24" ht="1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</row>
    <row r="139" spans="2:24" ht="1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</row>
    <row r="140" spans="2:24" ht="1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</row>
    <row r="141" spans="2:24" ht="1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</row>
    <row r="142" spans="2:24" ht="1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</row>
    <row r="143" spans="2:24" ht="1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</row>
    <row r="144" spans="2:24" ht="1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</row>
    <row r="145" spans="2:24" ht="1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</row>
    <row r="146" spans="2:24" ht="1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</row>
    <row r="147" spans="2:24" ht="1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 spans="2:24" ht="1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</row>
    <row r="149" spans="2:24" ht="1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</row>
    <row r="150" spans="2:24" ht="1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</row>
    <row r="151" spans="2:24" ht="1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</row>
    <row r="152" spans="2:24" ht="1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</row>
    <row r="153" spans="2:24" ht="1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</row>
    <row r="154" spans="2:24" ht="1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</row>
    <row r="155" spans="2:24" ht="1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</row>
    <row r="156" spans="2:24" ht="1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</row>
    <row r="157" spans="2:24" ht="1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</row>
    <row r="158" spans="2:24" ht="1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</row>
    <row r="159" spans="2:24" ht="1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</row>
    <row r="160" spans="2:24" ht="1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</row>
    <row r="161" spans="2:24" ht="1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</row>
    <row r="162" spans="2:24" ht="1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</row>
    <row r="163" spans="2:24" ht="1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</row>
    <row r="164" spans="2:24" ht="1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</row>
    <row r="165" spans="2:24" ht="1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</row>
    <row r="166" spans="2:24" ht="1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</row>
    <row r="167" spans="2:24" ht="1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</row>
    <row r="168" spans="2:24" ht="1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</row>
    <row r="169" spans="2:24" ht="1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</row>
    <row r="170" spans="2:24" ht="1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</row>
    <row r="171" spans="2:24" ht="1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</row>
  </sheetData>
  <sheetProtection/>
  <mergeCells count="2">
    <mergeCell ref="A2:E2"/>
    <mergeCell ref="A1:E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X171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7.7109375" style="0" customWidth="1"/>
    <col min="5" max="5" width="16.140625" style="0" customWidth="1"/>
  </cols>
  <sheetData>
    <row r="1" spans="1:11" ht="20.25" customHeight="1">
      <c r="A1" s="177" t="s">
        <v>24</v>
      </c>
      <c r="B1" s="178"/>
      <c r="C1" s="178"/>
      <c r="D1" s="178"/>
      <c r="E1" s="178"/>
      <c r="F1" s="61"/>
      <c r="G1" s="61"/>
      <c r="H1" s="61"/>
      <c r="I1" s="61"/>
      <c r="J1" s="61"/>
      <c r="K1" s="79"/>
    </row>
    <row r="2" spans="1:5" ht="19.5" customHeight="1">
      <c r="A2" s="181" t="s">
        <v>634</v>
      </c>
      <c r="B2" s="178"/>
      <c r="C2" s="178"/>
      <c r="D2" s="178"/>
      <c r="E2" s="178"/>
    </row>
    <row r="3" spans="1:4" ht="18">
      <c r="A3" s="41"/>
      <c r="D3" t="s">
        <v>787</v>
      </c>
    </row>
    <row r="4" ht="15">
      <c r="A4" s="132" t="s">
        <v>761</v>
      </c>
    </row>
    <row r="5" spans="1:5" ht="25.5">
      <c r="A5" s="2" t="s">
        <v>153</v>
      </c>
      <c r="B5" s="3" t="s">
        <v>154</v>
      </c>
      <c r="C5" s="3" t="s">
        <v>759</v>
      </c>
      <c r="D5" s="3" t="s">
        <v>22</v>
      </c>
      <c r="E5" s="81" t="s">
        <v>23</v>
      </c>
    </row>
    <row r="6" spans="1:5" ht="15">
      <c r="A6" s="29" t="s">
        <v>155</v>
      </c>
      <c r="B6" s="30" t="s">
        <v>156</v>
      </c>
      <c r="C6" s="39">
        <v>43034</v>
      </c>
      <c r="D6" s="39">
        <v>53246</v>
      </c>
      <c r="E6" s="39">
        <v>53246</v>
      </c>
    </row>
    <row r="7" spans="1:5" ht="15">
      <c r="A7" s="29" t="s">
        <v>157</v>
      </c>
      <c r="B7" s="31" t="s">
        <v>158</v>
      </c>
      <c r="C7" s="39"/>
      <c r="D7" s="39"/>
      <c r="E7" s="39"/>
    </row>
    <row r="8" spans="1:5" ht="15">
      <c r="A8" s="29" t="s">
        <v>159</v>
      </c>
      <c r="B8" s="31" t="s">
        <v>160</v>
      </c>
      <c r="C8" s="39"/>
      <c r="D8" s="39"/>
      <c r="E8" s="39"/>
    </row>
    <row r="9" spans="1:5" ht="15">
      <c r="A9" s="32" t="s">
        <v>161</v>
      </c>
      <c r="B9" s="31" t="s">
        <v>162</v>
      </c>
      <c r="C9" s="39"/>
      <c r="D9" s="39"/>
      <c r="E9" s="39"/>
    </row>
    <row r="10" spans="1:5" ht="15">
      <c r="A10" s="32" t="s">
        <v>163</v>
      </c>
      <c r="B10" s="31" t="s">
        <v>164</v>
      </c>
      <c r="C10" s="39"/>
      <c r="D10" s="39"/>
      <c r="E10" s="39"/>
    </row>
    <row r="11" spans="1:5" ht="15">
      <c r="A11" s="32" t="s">
        <v>165</v>
      </c>
      <c r="B11" s="31" t="s">
        <v>166</v>
      </c>
      <c r="C11" s="39">
        <v>1362</v>
      </c>
      <c r="D11" s="39"/>
      <c r="E11" s="39"/>
    </row>
    <row r="12" spans="1:5" ht="15">
      <c r="A12" s="32" t="s">
        <v>167</v>
      </c>
      <c r="B12" s="31" t="s">
        <v>168</v>
      </c>
      <c r="C12" s="39">
        <v>2653</v>
      </c>
      <c r="D12" s="39"/>
      <c r="E12" s="39"/>
    </row>
    <row r="13" spans="1:5" ht="15">
      <c r="A13" s="32" t="s">
        <v>169</v>
      </c>
      <c r="B13" s="31" t="s">
        <v>170</v>
      </c>
      <c r="C13" s="39">
        <v>155</v>
      </c>
      <c r="D13" s="39"/>
      <c r="E13" s="39"/>
    </row>
    <row r="14" spans="1:5" ht="15">
      <c r="A14" s="5" t="s">
        <v>171</v>
      </c>
      <c r="B14" s="31" t="s">
        <v>172</v>
      </c>
      <c r="C14" s="39">
        <v>300</v>
      </c>
      <c r="D14" s="39">
        <v>118</v>
      </c>
      <c r="E14" s="39">
        <v>118</v>
      </c>
    </row>
    <row r="15" spans="1:5" ht="15">
      <c r="A15" s="5" t="s">
        <v>173</v>
      </c>
      <c r="B15" s="31" t="s">
        <v>174</v>
      </c>
      <c r="C15" s="39">
        <v>400</v>
      </c>
      <c r="D15" s="39">
        <v>498</v>
      </c>
      <c r="E15" s="39">
        <v>498</v>
      </c>
    </row>
    <row r="16" spans="1:5" ht="15">
      <c r="A16" s="5" t="s">
        <v>175</v>
      </c>
      <c r="B16" s="31" t="s">
        <v>176</v>
      </c>
      <c r="C16" s="39"/>
      <c r="D16" s="39"/>
      <c r="E16" s="39"/>
    </row>
    <row r="17" spans="1:5" ht="15">
      <c r="A17" s="5" t="s">
        <v>177</v>
      </c>
      <c r="B17" s="31" t="s">
        <v>178</v>
      </c>
      <c r="C17" s="39"/>
      <c r="D17" s="39"/>
      <c r="E17" s="39"/>
    </row>
    <row r="18" spans="1:5" ht="15">
      <c r="A18" s="5" t="s">
        <v>518</v>
      </c>
      <c r="B18" s="31" t="s">
        <v>179</v>
      </c>
      <c r="C18" s="39"/>
      <c r="D18" s="39">
        <v>201</v>
      </c>
      <c r="E18" s="39">
        <v>201</v>
      </c>
    </row>
    <row r="19" spans="1:5" ht="15">
      <c r="A19" s="33" t="s">
        <v>456</v>
      </c>
      <c r="B19" s="34" t="s">
        <v>180</v>
      </c>
      <c r="C19" s="134">
        <f>SUM(C6:C18)</f>
        <v>47904</v>
      </c>
      <c r="D19" s="134">
        <f>SUM(D6:D18)</f>
        <v>54063</v>
      </c>
      <c r="E19" s="134">
        <f>SUM(E6:E18)</f>
        <v>54063</v>
      </c>
    </row>
    <row r="20" spans="1:5" ht="15">
      <c r="A20" s="5" t="s">
        <v>181</v>
      </c>
      <c r="B20" s="31" t="s">
        <v>182</v>
      </c>
      <c r="C20" s="39"/>
      <c r="D20" s="39"/>
      <c r="E20" s="39"/>
    </row>
    <row r="21" spans="1:5" ht="15">
      <c r="A21" s="5" t="s">
        <v>183</v>
      </c>
      <c r="B21" s="31" t="s">
        <v>184</v>
      </c>
      <c r="C21" s="39"/>
      <c r="D21" s="39">
        <v>611</v>
      </c>
      <c r="E21" s="39">
        <v>611</v>
      </c>
    </row>
    <row r="22" spans="1:5" ht="15">
      <c r="A22" s="6" t="s">
        <v>185</v>
      </c>
      <c r="B22" s="31" t="s">
        <v>186</v>
      </c>
      <c r="C22" s="39"/>
      <c r="D22" s="39"/>
      <c r="E22" s="39"/>
    </row>
    <row r="23" spans="1:5" ht="15">
      <c r="A23" s="7" t="s">
        <v>457</v>
      </c>
      <c r="B23" s="34" t="s">
        <v>187</v>
      </c>
      <c r="C23" s="39">
        <f>SUM(C20:C22)</f>
        <v>0</v>
      </c>
      <c r="D23" s="134">
        <f>SUM(D20:D22)</f>
        <v>611</v>
      </c>
      <c r="E23" s="134">
        <f>SUM(E20:E22)</f>
        <v>611</v>
      </c>
    </row>
    <row r="24" spans="1:5" ht="15">
      <c r="A24" s="44" t="s">
        <v>548</v>
      </c>
      <c r="B24" s="45" t="s">
        <v>188</v>
      </c>
      <c r="C24" s="134">
        <f>SUM(C23,C19)</f>
        <v>47904</v>
      </c>
      <c r="D24" s="134">
        <f>SUM(D23,D19)</f>
        <v>54674</v>
      </c>
      <c r="E24" s="134">
        <f>SUM(E23,E19)</f>
        <v>54674</v>
      </c>
    </row>
    <row r="25" spans="1:5" ht="15">
      <c r="A25" s="38" t="s">
        <v>519</v>
      </c>
      <c r="B25" s="45" t="s">
        <v>189</v>
      </c>
      <c r="C25" s="134">
        <v>12934</v>
      </c>
      <c r="D25" s="134">
        <v>13116</v>
      </c>
      <c r="E25" s="134">
        <v>13116</v>
      </c>
    </row>
    <row r="26" spans="1:5" ht="15">
      <c r="A26" s="5" t="s">
        <v>190</v>
      </c>
      <c r="B26" s="31" t="s">
        <v>191</v>
      </c>
      <c r="C26" s="39">
        <v>1000</v>
      </c>
      <c r="D26" s="39">
        <v>570</v>
      </c>
      <c r="E26" s="39">
        <v>567</v>
      </c>
    </row>
    <row r="27" spans="1:5" ht="15">
      <c r="A27" s="5" t="s">
        <v>192</v>
      </c>
      <c r="B27" s="31" t="s">
        <v>193</v>
      </c>
      <c r="C27" s="39">
        <v>5170</v>
      </c>
      <c r="D27" s="39">
        <v>3089</v>
      </c>
      <c r="E27" s="39">
        <v>3089</v>
      </c>
    </row>
    <row r="28" spans="1:5" ht="15">
      <c r="A28" s="5" t="s">
        <v>194</v>
      </c>
      <c r="B28" s="31" t="s">
        <v>195</v>
      </c>
      <c r="C28" s="39"/>
      <c r="D28" s="39"/>
      <c r="E28" s="39"/>
    </row>
    <row r="29" spans="1:5" ht="15">
      <c r="A29" s="7" t="s">
        <v>458</v>
      </c>
      <c r="B29" s="34" t="s">
        <v>196</v>
      </c>
      <c r="C29" s="134">
        <f>SUM(C26:C28)</f>
        <v>6170</v>
      </c>
      <c r="D29" s="134">
        <f>SUM(D26:D28)</f>
        <v>3659</v>
      </c>
      <c r="E29" s="134">
        <f>SUM(E26:E28)</f>
        <v>3656</v>
      </c>
    </row>
    <row r="30" spans="1:5" ht="15">
      <c r="A30" s="5" t="s">
        <v>197</v>
      </c>
      <c r="B30" s="31" t="s">
        <v>198</v>
      </c>
      <c r="C30" s="39">
        <v>4000</v>
      </c>
      <c r="D30" s="39">
        <v>3804</v>
      </c>
      <c r="E30" s="39">
        <v>3778</v>
      </c>
    </row>
    <row r="31" spans="1:5" ht="15">
      <c r="A31" s="5" t="s">
        <v>199</v>
      </c>
      <c r="B31" s="31" t="s">
        <v>200</v>
      </c>
      <c r="C31" s="39">
        <v>3400</v>
      </c>
      <c r="D31" s="39">
        <v>2154</v>
      </c>
      <c r="E31" s="39">
        <v>2154</v>
      </c>
    </row>
    <row r="32" spans="1:5" ht="15" customHeight="1">
      <c r="A32" s="7" t="s">
        <v>549</v>
      </c>
      <c r="B32" s="34" t="s">
        <v>201</v>
      </c>
      <c r="C32" s="134">
        <f>SUM(C30:C31)</f>
        <v>7400</v>
      </c>
      <c r="D32" s="134">
        <f>SUM(D30:D31)</f>
        <v>5958</v>
      </c>
      <c r="E32" s="134">
        <f>SUM(E30:E31)</f>
        <v>5932</v>
      </c>
    </row>
    <row r="33" spans="1:5" ht="15">
      <c r="A33" s="5" t="s">
        <v>202</v>
      </c>
      <c r="B33" s="31" t="s">
        <v>203</v>
      </c>
      <c r="C33" s="39">
        <v>4020</v>
      </c>
      <c r="D33" s="39">
        <v>1489</v>
      </c>
      <c r="E33" s="39">
        <v>1489</v>
      </c>
    </row>
    <row r="34" spans="1:5" ht="15">
      <c r="A34" s="5" t="s">
        <v>204</v>
      </c>
      <c r="B34" s="31" t="s">
        <v>205</v>
      </c>
      <c r="C34" s="39"/>
      <c r="D34" s="39"/>
      <c r="E34" s="39"/>
    </row>
    <row r="35" spans="1:5" ht="15">
      <c r="A35" s="5" t="s">
        <v>520</v>
      </c>
      <c r="B35" s="31" t="s">
        <v>206</v>
      </c>
      <c r="C35" s="39"/>
      <c r="D35" s="39"/>
      <c r="E35" s="39"/>
    </row>
    <row r="36" spans="1:5" ht="15">
      <c r="A36" s="5" t="s">
        <v>207</v>
      </c>
      <c r="B36" s="31" t="s">
        <v>208</v>
      </c>
      <c r="C36" s="39">
        <v>1000</v>
      </c>
      <c r="D36" s="39">
        <v>126</v>
      </c>
      <c r="E36" s="39">
        <v>126</v>
      </c>
    </row>
    <row r="37" spans="1:5" ht="15">
      <c r="A37" s="10" t="s">
        <v>521</v>
      </c>
      <c r="B37" s="31" t="s">
        <v>209</v>
      </c>
      <c r="C37" s="39"/>
      <c r="D37" s="39"/>
      <c r="E37" s="39"/>
    </row>
    <row r="38" spans="1:5" ht="15">
      <c r="A38" s="6" t="s">
        <v>210</v>
      </c>
      <c r="B38" s="31" t="s">
        <v>211</v>
      </c>
      <c r="C38" s="39">
        <v>5000</v>
      </c>
      <c r="D38" s="39">
        <v>1515</v>
      </c>
      <c r="E38" s="39">
        <v>1515</v>
      </c>
    </row>
    <row r="39" spans="1:5" ht="15">
      <c r="A39" s="5" t="s">
        <v>522</v>
      </c>
      <c r="B39" s="31" t="s">
        <v>212</v>
      </c>
      <c r="C39" s="39">
        <v>2000</v>
      </c>
      <c r="D39" s="39">
        <v>3840</v>
      </c>
      <c r="E39" s="39">
        <v>3840</v>
      </c>
    </row>
    <row r="40" spans="1:5" ht="15">
      <c r="A40" s="7" t="s">
        <v>459</v>
      </c>
      <c r="B40" s="34" t="s">
        <v>213</v>
      </c>
      <c r="C40" s="134">
        <f>SUM(C33:C39)</f>
        <v>12020</v>
      </c>
      <c r="D40" s="134">
        <f>SUM(D33:D39)</f>
        <v>6970</v>
      </c>
      <c r="E40" s="134">
        <v>6970</v>
      </c>
    </row>
    <row r="41" spans="1:5" ht="15">
      <c r="A41" s="5" t="s">
        <v>214</v>
      </c>
      <c r="B41" s="31" t="s">
        <v>215</v>
      </c>
      <c r="C41" s="39">
        <v>400</v>
      </c>
      <c r="D41" s="39">
        <v>454</v>
      </c>
      <c r="E41" s="39">
        <v>454</v>
      </c>
    </row>
    <row r="42" spans="1:5" ht="15">
      <c r="A42" s="5" t="s">
        <v>216</v>
      </c>
      <c r="B42" s="31" t="s">
        <v>217</v>
      </c>
      <c r="C42" s="39"/>
      <c r="D42" s="39">
        <v>42</v>
      </c>
      <c r="E42" s="39">
        <v>42</v>
      </c>
    </row>
    <row r="43" spans="1:5" ht="15">
      <c r="A43" s="7" t="s">
        <v>460</v>
      </c>
      <c r="B43" s="34" t="s">
        <v>218</v>
      </c>
      <c r="C43" s="134">
        <f>SUM(C41:C42)</f>
        <v>400</v>
      </c>
      <c r="D43" s="134">
        <f>SUM(D41:D42)</f>
        <v>496</v>
      </c>
      <c r="E43" s="134">
        <f>SUM(E41:E42)</f>
        <v>496</v>
      </c>
    </row>
    <row r="44" spans="1:5" ht="15">
      <c r="A44" s="5" t="s">
        <v>219</v>
      </c>
      <c r="B44" s="31" t="s">
        <v>220</v>
      </c>
      <c r="C44" s="39">
        <v>6991</v>
      </c>
      <c r="D44" s="39">
        <v>2674</v>
      </c>
      <c r="E44" s="39">
        <v>2674</v>
      </c>
    </row>
    <row r="45" spans="1:5" ht="15">
      <c r="A45" s="5" t="s">
        <v>221</v>
      </c>
      <c r="B45" s="31" t="s">
        <v>222</v>
      </c>
      <c r="C45" s="39"/>
      <c r="D45" s="39"/>
      <c r="E45" s="39"/>
    </row>
    <row r="46" spans="1:5" ht="15">
      <c r="A46" s="5" t="s">
        <v>523</v>
      </c>
      <c r="B46" s="31" t="s">
        <v>223</v>
      </c>
      <c r="C46" s="39"/>
      <c r="D46" s="39"/>
      <c r="E46" s="39"/>
    </row>
    <row r="47" spans="1:5" ht="15">
      <c r="A47" s="5" t="s">
        <v>524</v>
      </c>
      <c r="B47" s="31" t="s">
        <v>224</v>
      </c>
      <c r="C47" s="39"/>
      <c r="D47" s="39"/>
      <c r="E47" s="39"/>
    </row>
    <row r="48" spans="1:5" ht="15">
      <c r="A48" s="5" t="s">
        <v>225</v>
      </c>
      <c r="B48" s="31" t="s">
        <v>226</v>
      </c>
      <c r="C48" s="39"/>
      <c r="D48" s="39">
        <v>3007</v>
      </c>
      <c r="E48" s="39">
        <v>3007</v>
      </c>
    </row>
    <row r="49" spans="1:5" ht="15">
      <c r="A49" s="7" t="s">
        <v>461</v>
      </c>
      <c r="B49" s="34" t="s">
        <v>227</v>
      </c>
      <c r="C49" s="134">
        <f>SUM(C44:C48)</f>
        <v>6991</v>
      </c>
      <c r="D49" s="134">
        <f>SUM(D44:D48)</f>
        <v>5681</v>
      </c>
      <c r="E49" s="134">
        <f>SUM(E44:E48)</f>
        <v>5681</v>
      </c>
    </row>
    <row r="50" spans="1:5" ht="15">
      <c r="A50" s="38" t="s">
        <v>462</v>
      </c>
      <c r="B50" s="45" t="s">
        <v>228</v>
      </c>
      <c r="C50" s="134">
        <f>C29+C32+C40+C43+C49</f>
        <v>32981</v>
      </c>
      <c r="D50" s="134">
        <f>D29+D32+D40+D43+D49</f>
        <v>22764</v>
      </c>
      <c r="E50" s="134">
        <f>E29+E32+E40+E43+E49</f>
        <v>22735</v>
      </c>
    </row>
    <row r="51" spans="1:5" ht="15">
      <c r="A51" s="13" t="s">
        <v>229</v>
      </c>
      <c r="B51" s="31" t="s">
        <v>230</v>
      </c>
      <c r="C51" s="39"/>
      <c r="D51" s="39"/>
      <c r="E51" s="39"/>
    </row>
    <row r="52" spans="1:5" ht="15">
      <c r="A52" s="13" t="s">
        <v>463</v>
      </c>
      <c r="B52" s="31" t="s">
        <v>231</v>
      </c>
      <c r="C52" s="39"/>
      <c r="D52" s="39"/>
      <c r="E52" s="39"/>
    </row>
    <row r="53" spans="1:5" ht="15">
      <c r="A53" s="17" t="s">
        <v>525</v>
      </c>
      <c r="B53" s="31" t="s">
        <v>232</v>
      </c>
      <c r="C53" s="39"/>
      <c r="D53" s="39"/>
      <c r="E53" s="39"/>
    </row>
    <row r="54" spans="1:5" ht="15">
      <c r="A54" s="17" t="s">
        <v>526</v>
      </c>
      <c r="B54" s="31" t="s">
        <v>233</v>
      </c>
      <c r="C54" s="39"/>
      <c r="D54" s="39"/>
      <c r="E54" s="39"/>
    </row>
    <row r="55" spans="1:5" ht="15">
      <c r="A55" s="17" t="s">
        <v>527</v>
      </c>
      <c r="B55" s="31" t="s">
        <v>234</v>
      </c>
      <c r="C55" s="39">
        <v>345</v>
      </c>
      <c r="D55" s="39">
        <v>3776</v>
      </c>
      <c r="E55" s="39">
        <v>3776</v>
      </c>
    </row>
    <row r="56" spans="1:5" ht="15">
      <c r="A56" s="13" t="s">
        <v>528</v>
      </c>
      <c r="B56" s="31" t="s">
        <v>235</v>
      </c>
      <c r="C56" s="39"/>
      <c r="D56" s="39"/>
      <c r="E56" s="39"/>
    </row>
    <row r="57" spans="1:5" ht="15">
      <c r="A57" s="13" t="s">
        <v>529</v>
      </c>
      <c r="B57" s="31" t="s">
        <v>236</v>
      </c>
      <c r="C57" s="39"/>
      <c r="D57" s="39">
        <v>250</v>
      </c>
      <c r="E57" s="39">
        <v>250</v>
      </c>
    </row>
    <row r="58" spans="1:5" ht="15">
      <c r="A58" s="13" t="s">
        <v>530</v>
      </c>
      <c r="B58" s="31" t="s">
        <v>237</v>
      </c>
      <c r="C58" s="39">
        <v>1305</v>
      </c>
      <c r="D58" s="39">
        <v>4559</v>
      </c>
      <c r="E58" s="39">
        <v>4559</v>
      </c>
    </row>
    <row r="59" spans="1:5" ht="15">
      <c r="A59" s="42" t="s">
        <v>492</v>
      </c>
      <c r="B59" s="45" t="s">
        <v>238</v>
      </c>
      <c r="C59" s="134">
        <f>SUM(C51:C58)</f>
        <v>1650</v>
      </c>
      <c r="D59" s="134">
        <f>SUM(D51:D58)</f>
        <v>8585</v>
      </c>
      <c r="E59" s="134">
        <f>SUM(E51:E58)</f>
        <v>8585</v>
      </c>
    </row>
    <row r="60" spans="1:5" ht="15">
      <c r="A60" s="12" t="s">
        <v>531</v>
      </c>
      <c r="B60" s="31" t="s">
        <v>239</v>
      </c>
      <c r="C60" s="39"/>
      <c r="D60" s="39"/>
      <c r="E60" s="39"/>
    </row>
    <row r="61" spans="1:5" ht="15">
      <c r="A61" s="12" t="s">
        <v>240</v>
      </c>
      <c r="B61" s="31" t="s">
        <v>241</v>
      </c>
      <c r="C61" s="39"/>
      <c r="D61" s="39"/>
      <c r="E61" s="39"/>
    </row>
    <row r="62" spans="1:5" ht="15">
      <c r="A62" s="12" t="s">
        <v>242</v>
      </c>
      <c r="B62" s="31" t="s">
        <v>243</v>
      </c>
      <c r="C62" s="39"/>
      <c r="D62" s="39"/>
      <c r="E62" s="39"/>
    </row>
    <row r="63" spans="1:5" ht="15">
      <c r="A63" s="12" t="s">
        <v>493</v>
      </c>
      <c r="B63" s="31" t="s">
        <v>244</v>
      </c>
      <c r="C63" s="39"/>
      <c r="D63" s="39"/>
      <c r="E63" s="39"/>
    </row>
    <row r="64" spans="1:5" ht="15">
      <c r="A64" s="12" t="s">
        <v>532</v>
      </c>
      <c r="B64" s="31" t="s">
        <v>245</v>
      </c>
      <c r="C64" s="39"/>
      <c r="D64" s="39"/>
      <c r="E64" s="39"/>
    </row>
    <row r="65" spans="1:5" ht="15">
      <c r="A65" s="12" t="s">
        <v>495</v>
      </c>
      <c r="B65" s="31" t="s">
        <v>246</v>
      </c>
      <c r="C65" s="39"/>
      <c r="D65" s="39">
        <v>2002</v>
      </c>
      <c r="E65" s="39">
        <v>2002</v>
      </c>
    </row>
    <row r="66" spans="1:5" ht="15">
      <c r="A66" s="12" t="s">
        <v>533</v>
      </c>
      <c r="B66" s="31" t="s">
        <v>247</v>
      </c>
      <c r="C66" s="39"/>
      <c r="D66" s="39"/>
      <c r="E66" s="39"/>
    </row>
    <row r="67" spans="1:5" ht="15">
      <c r="A67" s="12" t="s">
        <v>534</v>
      </c>
      <c r="B67" s="31" t="s">
        <v>248</v>
      </c>
      <c r="C67" s="39"/>
      <c r="D67" s="39"/>
      <c r="E67" s="39"/>
    </row>
    <row r="68" spans="1:5" ht="15">
      <c r="A68" s="12" t="s">
        <v>249</v>
      </c>
      <c r="B68" s="31" t="s">
        <v>250</v>
      </c>
      <c r="C68" s="39"/>
      <c r="D68" s="39"/>
      <c r="E68" s="39"/>
    </row>
    <row r="69" spans="1:5" ht="15">
      <c r="A69" s="20" t="s">
        <v>251</v>
      </c>
      <c r="B69" s="31" t="s">
        <v>252</v>
      </c>
      <c r="C69" s="39"/>
      <c r="D69" s="39"/>
      <c r="E69" s="39"/>
    </row>
    <row r="70" spans="1:5" ht="15">
      <c r="A70" s="12" t="s">
        <v>535</v>
      </c>
      <c r="B70" s="31" t="s">
        <v>253</v>
      </c>
      <c r="C70" s="39"/>
      <c r="D70" s="39"/>
      <c r="E70" s="39"/>
    </row>
    <row r="71" spans="1:5" ht="15">
      <c r="A71" s="20" t="s">
        <v>717</v>
      </c>
      <c r="B71" s="31" t="s">
        <v>254</v>
      </c>
      <c r="C71" s="39"/>
      <c r="D71" s="39"/>
      <c r="E71" s="39"/>
    </row>
    <row r="72" spans="1:5" ht="15">
      <c r="A72" s="20" t="s">
        <v>718</v>
      </c>
      <c r="B72" s="31" t="s">
        <v>254</v>
      </c>
      <c r="C72" s="39"/>
      <c r="D72" s="39"/>
      <c r="E72" s="39"/>
    </row>
    <row r="73" spans="1:5" ht="15">
      <c r="A73" s="42" t="s">
        <v>498</v>
      </c>
      <c r="B73" s="45" t="s">
        <v>255</v>
      </c>
      <c r="C73" s="134">
        <f>SUM(C60:C72)</f>
        <v>0</v>
      </c>
      <c r="D73" s="134">
        <f>SUM(D60:D72)</f>
        <v>2002</v>
      </c>
      <c r="E73" s="134">
        <f>SUM(E60:E72)</f>
        <v>2002</v>
      </c>
    </row>
    <row r="74" spans="1:5" ht="15.75">
      <c r="A74" s="97" t="s">
        <v>664</v>
      </c>
      <c r="B74" s="98"/>
      <c r="C74" s="99"/>
      <c r="D74" s="99"/>
      <c r="E74" s="99"/>
    </row>
    <row r="75" spans="1:5" ht="15">
      <c r="A75" s="35" t="s">
        <v>256</v>
      </c>
      <c r="B75" s="31" t="s">
        <v>257</v>
      </c>
      <c r="C75" s="39"/>
      <c r="D75" s="39"/>
      <c r="E75" s="39"/>
    </row>
    <row r="76" spans="1:5" ht="15">
      <c r="A76" s="35" t="s">
        <v>536</v>
      </c>
      <c r="B76" s="31" t="s">
        <v>258</v>
      </c>
      <c r="C76" s="39"/>
      <c r="D76" s="39"/>
      <c r="E76" s="39"/>
    </row>
    <row r="77" spans="1:5" ht="15">
      <c r="A77" s="35" t="s">
        <v>259</v>
      </c>
      <c r="B77" s="31" t="s">
        <v>260</v>
      </c>
      <c r="C77" s="39"/>
      <c r="D77" s="39"/>
      <c r="E77" s="39"/>
    </row>
    <row r="78" spans="1:5" ht="15">
      <c r="A78" s="35" t="s">
        <v>261</v>
      </c>
      <c r="B78" s="31" t="s">
        <v>262</v>
      </c>
      <c r="C78" s="39"/>
      <c r="D78" s="39"/>
      <c r="E78" s="39"/>
    </row>
    <row r="79" spans="1:5" ht="15">
      <c r="A79" s="6" t="s">
        <v>263</v>
      </c>
      <c r="B79" s="31" t="s">
        <v>264</v>
      </c>
      <c r="C79" s="39"/>
      <c r="D79" s="39"/>
      <c r="E79" s="39"/>
    </row>
    <row r="80" spans="1:5" ht="15">
      <c r="A80" s="6" t="s">
        <v>265</v>
      </c>
      <c r="B80" s="31" t="s">
        <v>266</v>
      </c>
      <c r="C80" s="39"/>
      <c r="D80" s="39"/>
      <c r="E80" s="39"/>
    </row>
    <row r="81" spans="1:5" ht="15">
      <c r="A81" s="6" t="s">
        <v>267</v>
      </c>
      <c r="B81" s="31" t="s">
        <v>268</v>
      </c>
      <c r="C81" s="39"/>
      <c r="D81" s="39"/>
      <c r="E81" s="39"/>
    </row>
    <row r="82" spans="1:5" ht="15">
      <c r="A82" s="43" t="s">
        <v>500</v>
      </c>
      <c r="B82" s="45" t="s">
        <v>269</v>
      </c>
      <c r="C82" s="39">
        <f>SUM(C75:C81)</f>
        <v>0</v>
      </c>
      <c r="D82" s="39">
        <f>SUM(D75:D81)</f>
        <v>0</v>
      </c>
      <c r="E82" s="39">
        <f>SUM(E75:E81)</f>
        <v>0</v>
      </c>
    </row>
    <row r="83" spans="1:5" ht="15">
      <c r="A83" s="13" t="s">
        <v>270</v>
      </c>
      <c r="B83" s="31" t="s">
        <v>271</v>
      </c>
      <c r="C83" s="39"/>
      <c r="D83" s="39"/>
      <c r="E83" s="39"/>
    </row>
    <row r="84" spans="1:5" ht="15">
      <c r="A84" s="13" t="s">
        <v>272</v>
      </c>
      <c r="B84" s="31" t="s">
        <v>273</v>
      </c>
      <c r="C84" s="39"/>
      <c r="D84" s="39"/>
      <c r="E84" s="39"/>
    </row>
    <row r="85" spans="1:5" ht="15">
      <c r="A85" s="13" t="s">
        <v>274</v>
      </c>
      <c r="B85" s="31" t="s">
        <v>275</v>
      </c>
      <c r="C85" s="39"/>
      <c r="D85" s="39"/>
      <c r="E85" s="39"/>
    </row>
    <row r="86" spans="1:5" ht="15">
      <c r="A86" s="13" t="s">
        <v>276</v>
      </c>
      <c r="B86" s="31" t="s">
        <v>277</v>
      </c>
      <c r="C86" s="39"/>
      <c r="D86" s="39"/>
      <c r="E86" s="39"/>
    </row>
    <row r="87" spans="1:5" ht="15">
      <c r="A87" s="42" t="s">
        <v>501</v>
      </c>
      <c r="B87" s="45" t="s">
        <v>278</v>
      </c>
      <c r="C87" s="39">
        <f>SUM(C83:C86)</f>
        <v>0</v>
      </c>
      <c r="D87" s="39">
        <f>SUM(D83:D86)</f>
        <v>0</v>
      </c>
      <c r="E87" s="39">
        <f>SUM(E83:E86)</f>
        <v>0</v>
      </c>
    </row>
    <row r="88" spans="1:5" ht="15">
      <c r="A88" s="13" t="s">
        <v>279</v>
      </c>
      <c r="B88" s="31" t="s">
        <v>280</v>
      </c>
      <c r="C88" s="39"/>
      <c r="D88" s="39"/>
      <c r="E88" s="39"/>
    </row>
    <row r="89" spans="1:5" ht="15">
      <c r="A89" s="13" t="s">
        <v>537</v>
      </c>
      <c r="B89" s="31" t="s">
        <v>281</v>
      </c>
      <c r="C89" s="39"/>
      <c r="D89" s="39"/>
      <c r="E89" s="39"/>
    </row>
    <row r="90" spans="1:5" ht="15">
      <c r="A90" s="13" t="s">
        <v>538</v>
      </c>
      <c r="B90" s="31" t="s">
        <v>282</v>
      </c>
      <c r="C90" s="39"/>
      <c r="D90" s="39"/>
      <c r="E90" s="39"/>
    </row>
    <row r="91" spans="1:5" ht="15">
      <c r="A91" s="13" t="s">
        <v>539</v>
      </c>
      <c r="B91" s="31" t="s">
        <v>283</v>
      </c>
      <c r="C91" s="39"/>
      <c r="D91" s="39"/>
      <c r="E91" s="39"/>
    </row>
    <row r="92" spans="1:5" ht="15">
      <c r="A92" s="13" t="s">
        <v>540</v>
      </c>
      <c r="B92" s="31" t="s">
        <v>284</v>
      </c>
      <c r="C92" s="39"/>
      <c r="D92" s="39"/>
      <c r="E92" s="39"/>
    </row>
    <row r="93" spans="1:5" ht="15">
      <c r="A93" s="13" t="s">
        <v>541</v>
      </c>
      <c r="B93" s="31" t="s">
        <v>285</v>
      </c>
      <c r="C93" s="39"/>
      <c r="D93" s="39"/>
      <c r="E93" s="39"/>
    </row>
    <row r="94" spans="1:5" ht="15">
      <c r="A94" s="13" t="s">
        <v>286</v>
      </c>
      <c r="B94" s="31" t="s">
        <v>287</v>
      </c>
      <c r="C94" s="39"/>
      <c r="D94" s="39"/>
      <c r="E94" s="39"/>
    </row>
    <row r="95" spans="1:5" ht="15">
      <c r="A95" s="13" t="s">
        <v>542</v>
      </c>
      <c r="B95" s="31" t="s">
        <v>288</v>
      </c>
      <c r="C95" s="39"/>
      <c r="D95" s="39"/>
      <c r="E95" s="39"/>
    </row>
    <row r="96" spans="1:5" ht="15">
      <c r="A96" s="42" t="s">
        <v>502</v>
      </c>
      <c r="B96" s="45" t="s">
        <v>289</v>
      </c>
      <c r="C96" s="39">
        <f>SUM(A88:A95)</f>
        <v>0</v>
      </c>
      <c r="D96" s="39">
        <f>SUM(B88:B95)</f>
        <v>0</v>
      </c>
      <c r="E96" s="39">
        <f>SUM(C88:C95)</f>
        <v>0</v>
      </c>
    </row>
    <row r="97" spans="1:5" ht="15.75">
      <c r="A97" s="97" t="s">
        <v>663</v>
      </c>
      <c r="B97" s="98"/>
      <c r="C97" s="99"/>
      <c r="D97" s="99"/>
      <c r="E97" s="99"/>
    </row>
    <row r="98" spans="1:5" ht="15.75">
      <c r="A98" s="102" t="s">
        <v>550</v>
      </c>
      <c r="B98" s="103" t="s">
        <v>290</v>
      </c>
      <c r="C98" s="145">
        <f>C24+C25+C50+C59+C73+C82+C87+C96</f>
        <v>95469</v>
      </c>
      <c r="D98" s="145">
        <f>D24+D25+D50+D59+D73+D82+D87+D96</f>
        <v>101141</v>
      </c>
      <c r="E98" s="145">
        <f>E24+E25+E50+E59+E73+E82+E87+E96</f>
        <v>101112</v>
      </c>
    </row>
    <row r="99" spans="1:24" ht="15">
      <c r="A99" s="13" t="s">
        <v>543</v>
      </c>
      <c r="B99" s="5" t="s">
        <v>291</v>
      </c>
      <c r="C99" s="13"/>
      <c r="D99" s="13"/>
      <c r="E99" s="1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4"/>
      <c r="X99" s="24"/>
    </row>
    <row r="100" spans="1:24" ht="15">
      <c r="A100" s="13" t="s">
        <v>294</v>
      </c>
      <c r="B100" s="5" t="s">
        <v>295</v>
      </c>
      <c r="C100" s="13"/>
      <c r="D100" s="13"/>
      <c r="E100" s="1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4"/>
      <c r="X100" s="24"/>
    </row>
    <row r="101" spans="1:24" ht="15">
      <c r="A101" s="13" t="s">
        <v>544</v>
      </c>
      <c r="B101" s="5" t="s">
        <v>296</v>
      </c>
      <c r="C101" s="13"/>
      <c r="D101" s="13"/>
      <c r="E101" s="1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4"/>
      <c r="X101" s="24"/>
    </row>
    <row r="102" spans="1:24" ht="15">
      <c r="A102" s="15" t="s">
        <v>507</v>
      </c>
      <c r="B102" s="7" t="s">
        <v>298</v>
      </c>
      <c r="C102" s="15">
        <f>SUM(C99:C101)</f>
        <v>0</v>
      </c>
      <c r="D102" s="15">
        <f>SUM(D99:D101)</f>
        <v>0</v>
      </c>
      <c r="E102" s="15">
        <f>SUM(E99:E101)</f>
        <v>0</v>
      </c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4"/>
      <c r="X102" s="24"/>
    </row>
    <row r="103" spans="1:24" ht="15">
      <c r="A103" s="36" t="s">
        <v>545</v>
      </c>
      <c r="B103" s="5" t="s">
        <v>299</v>
      </c>
      <c r="C103" s="36"/>
      <c r="D103" s="36"/>
      <c r="E103" s="3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4"/>
      <c r="X103" s="24"/>
    </row>
    <row r="104" spans="1:24" ht="15">
      <c r="A104" s="36" t="s">
        <v>513</v>
      </c>
      <c r="B104" s="5" t="s">
        <v>302</v>
      </c>
      <c r="C104" s="36"/>
      <c r="D104" s="36"/>
      <c r="E104" s="3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4"/>
      <c r="X104" s="24"/>
    </row>
    <row r="105" spans="1:24" ht="15">
      <c r="A105" s="13" t="s">
        <v>303</v>
      </c>
      <c r="B105" s="5" t="s">
        <v>304</v>
      </c>
      <c r="C105" s="13"/>
      <c r="D105" s="13"/>
      <c r="E105" s="1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4"/>
      <c r="X105" s="24"/>
    </row>
    <row r="106" spans="1:24" ht="15">
      <c r="A106" s="13" t="s">
        <v>546</v>
      </c>
      <c r="B106" s="5" t="s">
        <v>305</v>
      </c>
      <c r="C106" s="13"/>
      <c r="D106" s="13"/>
      <c r="E106" s="1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4"/>
      <c r="X106" s="24"/>
    </row>
    <row r="107" spans="1:24" ht="15">
      <c r="A107" s="14" t="s">
        <v>510</v>
      </c>
      <c r="B107" s="7" t="s">
        <v>306</v>
      </c>
      <c r="C107" s="14">
        <f>SUM(C103:C106)</f>
        <v>0</v>
      </c>
      <c r="D107" s="14">
        <f>SUM(D103:D106)</f>
        <v>0</v>
      </c>
      <c r="E107" s="14">
        <f>SUM(E103:E106)</f>
        <v>0</v>
      </c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4"/>
      <c r="X107" s="24"/>
    </row>
    <row r="108" spans="1:24" ht="15">
      <c r="A108" s="36" t="s">
        <v>307</v>
      </c>
      <c r="B108" s="5" t="s">
        <v>308</v>
      </c>
      <c r="C108" s="36"/>
      <c r="D108" s="36"/>
      <c r="E108" s="3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4"/>
      <c r="X108" s="24"/>
    </row>
    <row r="109" spans="1:24" ht="15">
      <c r="A109" s="36" t="s">
        <v>309</v>
      </c>
      <c r="B109" s="5" t="s">
        <v>310</v>
      </c>
      <c r="C109" s="36"/>
      <c r="D109" s="36"/>
      <c r="E109" s="3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4"/>
      <c r="X109" s="24"/>
    </row>
    <row r="110" spans="1:24" ht="15">
      <c r="A110" s="14" t="s">
        <v>311</v>
      </c>
      <c r="B110" s="7" t="s">
        <v>312</v>
      </c>
      <c r="C110" s="36">
        <f>SUM(C108:C109)</f>
        <v>0</v>
      </c>
      <c r="D110" s="36">
        <f>SUM(D108:D109)</f>
        <v>0</v>
      </c>
      <c r="E110" s="36">
        <f>SUM(E108:E109)</f>
        <v>0</v>
      </c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4"/>
      <c r="X110" s="24"/>
    </row>
    <row r="111" spans="1:24" ht="15">
      <c r="A111" s="36" t="s">
        <v>313</v>
      </c>
      <c r="B111" s="5" t="s">
        <v>314</v>
      </c>
      <c r="C111" s="36"/>
      <c r="D111" s="36"/>
      <c r="E111" s="3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4"/>
      <c r="X111" s="24"/>
    </row>
    <row r="112" spans="1:24" ht="15">
      <c r="A112" s="36" t="s">
        <v>315</v>
      </c>
      <c r="B112" s="5" t="s">
        <v>316</v>
      </c>
      <c r="C112" s="36"/>
      <c r="D112" s="36"/>
      <c r="E112" s="3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4"/>
      <c r="X112" s="24"/>
    </row>
    <row r="113" spans="1:24" ht="15">
      <c r="A113" s="36" t="s">
        <v>317</v>
      </c>
      <c r="B113" s="5" t="s">
        <v>318</v>
      </c>
      <c r="C113" s="36"/>
      <c r="D113" s="36"/>
      <c r="E113" s="3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4"/>
      <c r="X113" s="24"/>
    </row>
    <row r="114" spans="1:24" ht="15">
      <c r="A114" s="37" t="s">
        <v>511</v>
      </c>
      <c r="B114" s="38" t="s">
        <v>319</v>
      </c>
      <c r="C114" s="14">
        <f>SUM(C111:C113)</f>
        <v>0</v>
      </c>
      <c r="D114" s="14">
        <f>SUM(D111:D113)</f>
        <v>0</v>
      </c>
      <c r="E114" s="14">
        <f>SUM(E111:E113)</f>
        <v>0</v>
      </c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4"/>
      <c r="X114" s="24"/>
    </row>
    <row r="115" spans="1:24" ht="15">
      <c r="A115" s="36" t="s">
        <v>320</v>
      </c>
      <c r="B115" s="5" t="s">
        <v>321</v>
      </c>
      <c r="C115" s="36"/>
      <c r="D115" s="36"/>
      <c r="E115" s="3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4"/>
      <c r="X115" s="24"/>
    </row>
    <row r="116" spans="1:24" ht="15">
      <c r="A116" s="13" t="s">
        <v>322</v>
      </c>
      <c r="B116" s="5" t="s">
        <v>323</v>
      </c>
      <c r="C116" s="13"/>
      <c r="D116" s="13"/>
      <c r="E116" s="1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4"/>
      <c r="X116" s="24"/>
    </row>
    <row r="117" spans="1:24" ht="15">
      <c r="A117" s="36" t="s">
        <v>547</v>
      </c>
      <c r="B117" s="5" t="s">
        <v>324</v>
      </c>
      <c r="C117" s="36"/>
      <c r="D117" s="36"/>
      <c r="E117" s="3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4"/>
      <c r="X117" s="24"/>
    </row>
    <row r="118" spans="1:24" ht="15">
      <c r="A118" s="36" t="s">
        <v>516</v>
      </c>
      <c r="B118" s="5" t="s">
        <v>325</v>
      </c>
      <c r="C118" s="36"/>
      <c r="D118" s="36"/>
      <c r="E118" s="3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4"/>
      <c r="X118" s="24"/>
    </row>
    <row r="119" spans="1:24" ht="15">
      <c r="A119" s="37" t="s">
        <v>517</v>
      </c>
      <c r="B119" s="38" t="s">
        <v>329</v>
      </c>
      <c r="C119" s="14">
        <f>SUM(C115:C118)</f>
        <v>0</v>
      </c>
      <c r="D119" s="14">
        <f>SUM(D115:D118)</f>
        <v>0</v>
      </c>
      <c r="E119" s="14">
        <f>SUM(E115:E118)</f>
        <v>0</v>
      </c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4"/>
      <c r="X119" s="24"/>
    </row>
    <row r="120" spans="1:24" ht="15">
      <c r="A120" s="13" t="s">
        <v>330</v>
      </c>
      <c r="B120" s="5" t="s">
        <v>331</v>
      </c>
      <c r="C120" s="13"/>
      <c r="D120" s="13"/>
      <c r="E120" s="1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4"/>
      <c r="X120" s="24"/>
    </row>
    <row r="121" spans="1:24" ht="15.75">
      <c r="A121" s="104" t="s">
        <v>551</v>
      </c>
      <c r="B121" s="105" t="s">
        <v>332</v>
      </c>
      <c r="C121" s="106"/>
      <c r="D121" s="106"/>
      <c r="E121" s="106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4"/>
      <c r="X121" s="24"/>
    </row>
    <row r="122" spans="1:24" ht="15.75">
      <c r="A122" s="112" t="s">
        <v>587</v>
      </c>
      <c r="B122" s="115"/>
      <c r="C122" s="146">
        <f>C98+C121</f>
        <v>95469</v>
      </c>
      <c r="D122" s="146">
        <f>D98+D121</f>
        <v>101141</v>
      </c>
      <c r="E122" s="146">
        <f>E98+E121</f>
        <v>101112</v>
      </c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</row>
    <row r="123" spans="2:24" ht="15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</row>
    <row r="124" spans="2:24" ht="1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</row>
    <row r="125" spans="2:24" ht="1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</row>
    <row r="126" spans="2:24" ht="1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</row>
    <row r="127" spans="2:24" ht="1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</row>
    <row r="128" spans="2:24" ht="1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</row>
    <row r="129" spans="2:24" ht="1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</row>
    <row r="130" spans="2:24" ht="1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</row>
    <row r="131" spans="2:24" ht="1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</row>
    <row r="132" spans="2:24" ht="1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</row>
    <row r="133" spans="2:24" ht="1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</row>
    <row r="134" spans="2:24" ht="1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</row>
    <row r="135" spans="2:24" ht="1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</row>
    <row r="136" spans="2:24" ht="1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</row>
    <row r="137" spans="2:24" ht="1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</row>
    <row r="138" spans="2:24" ht="1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</row>
    <row r="139" spans="2:24" ht="1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</row>
    <row r="140" spans="2:24" ht="1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</row>
    <row r="141" spans="2:24" ht="1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</row>
    <row r="142" spans="2:24" ht="1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</row>
    <row r="143" spans="2:24" ht="1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</row>
    <row r="144" spans="2:24" ht="1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</row>
    <row r="145" spans="2:24" ht="1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</row>
    <row r="146" spans="2:24" ht="1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</row>
    <row r="147" spans="2:24" ht="1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 spans="2:24" ht="1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</row>
    <row r="149" spans="2:24" ht="1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</row>
    <row r="150" spans="2:24" ht="1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</row>
    <row r="151" spans="2:24" ht="1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</row>
    <row r="152" spans="2:24" ht="1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</row>
    <row r="153" spans="2:24" ht="1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</row>
    <row r="154" spans="2:24" ht="1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</row>
    <row r="155" spans="2:24" ht="1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</row>
    <row r="156" spans="2:24" ht="1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</row>
    <row r="157" spans="2:24" ht="1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</row>
    <row r="158" spans="2:24" ht="1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</row>
    <row r="159" spans="2:24" ht="1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</row>
    <row r="160" spans="2:24" ht="1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</row>
    <row r="161" spans="2:24" ht="1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</row>
    <row r="162" spans="2:24" ht="1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</row>
    <row r="163" spans="2:24" ht="1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</row>
    <row r="164" spans="2:24" ht="1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</row>
    <row r="165" spans="2:24" ht="1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</row>
    <row r="166" spans="2:24" ht="1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</row>
    <row r="167" spans="2:24" ht="1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</row>
    <row r="168" spans="2:24" ht="1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</row>
    <row r="169" spans="2:24" ht="1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</row>
    <row r="170" spans="2:24" ht="1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</row>
    <row r="171" spans="2:24" ht="1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00"/>
  </sheetPr>
  <dimension ref="A1:X171"/>
  <sheetViews>
    <sheetView view="pageBreakPreview" zoomScale="60" zoomScalePageLayoutView="0" workbookViewId="0" topLeftCell="A1">
      <selection activeCell="N51" sqref="N51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7.7109375" style="0" customWidth="1"/>
    <col min="5" max="5" width="16.140625" style="0" customWidth="1"/>
  </cols>
  <sheetData>
    <row r="1" spans="1:11" ht="20.25" customHeight="1">
      <c r="A1" s="177" t="s">
        <v>24</v>
      </c>
      <c r="B1" s="178"/>
      <c r="C1" s="178"/>
      <c r="D1" s="178"/>
      <c r="E1" s="178"/>
      <c r="F1" s="130"/>
      <c r="G1" s="130"/>
      <c r="H1" s="130"/>
      <c r="I1" s="130"/>
      <c r="J1" s="130"/>
      <c r="K1" s="131"/>
    </row>
    <row r="2" spans="1:5" ht="19.5" customHeight="1">
      <c r="A2" s="181" t="s">
        <v>634</v>
      </c>
      <c r="B2" s="178"/>
      <c r="C2" s="178"/>
      <c r="D2" s="178"/>
      <c r="E2" s="178"/>
    </row>
    <row r="3" spans="1:4" ht="18">
      <c r="A3" s="41"/>
      <c r="D3" t="s">
        <v>788</v>
      </c>
    </row>
    <row r="4" ht="15">
      <c r="A4" s="132" t="s">
        <v>762</v>
      </c>
    </row>
    <row r="5" spans="1:5" ht="25.5">
      <c r="A5" s="2" t="s">
        <v>153</v>
      </c>
      <c r="B5" s="3" t="s">
        <v>154</v>
      </c>
      <c r="C5" s="3" t="s">
        <v>759</v>
      </c>
      <c r="D5" s="3" t="s">
        <v>22</v>
      </c>
      <c r="E5" s="81" t="s">
        <v>23</v>
      </c>
    </row>
    <row r="6" spans="1:5" ht="15">
      <c r="A6" s="29" t="s">
        <v>155</v>
      </c>
      <c r="B6" s="30" t="s">
        <v>156</v>
      </c>
      <c r="C6" s="39">
        <v>63884</v>
      </c>
      <c r="D6" s="39">
        <v>66172</v>
      </c>
      <c r="E6" s="39">
        <v>66172</v>
      </c>
    </row>
    <row r="7" spans="1:5" ht="15">
      <c r="A7" s="29" t="s">
        <v>157</v>
      </c>
      <c r="B7" s="31" t="s">
        <v>158</v>
      </c>
      <c r="C7" s="39"/>
      <c r="D7" s="39"/>
      <c r="E7" s="39"/>
    </row>
    <row r="8" spans="1:5" ht="15">
      <c r="A8" s="29" t="s">
        <v>159</v>
      </c>
      <c r="B8" s="31" t="s">
        <v>160</v>
      </c>
      <c r="C8" s="39"/>
      <c r="D8" s="39"/>
      <c r="E8" s="39"/>
    </row>
    <row r="9" spans="1:5" ht="15">
      <c r="A9" s="32" t="s">
        <v>161</v>
      </c>
      <c r="B9" s="31" t="s">
        <v>162</v>
      </c>
      <c r="C9" s="39">
        <v>200</v>
      </c>
      <c r="D9" s="39"/>
      <c r="E9" s="39"/>
    </row>
    <row r="10" spans="1:5" ht="15">
      <c r="A10" s="32" t="s">
        <v>163</v>
      </c>
      <c r="B10" s="31" t="s">
        <v>164</v>
      </c>
      <c r="C10" s="39"/>
      <c r="D10" s="39"/>
      <c r="E10" s="39"/>
    </row>
    <row r="11" spans="1:5" ht="15">
      <c r="A11" s="32" t="s">
        <v>165</v>
      </c>
      <c r="B11" s="31" t="s">
        <v>166</v>
      </c>
      <c r="C11" s="39">
        <v>867</v>
      </c>
      <c r="D11" s="39">
        <v>884</v>
      </c>
      <c r="E11" s="39">
        <v>884</v>
      </c>
    </row>
    <row r="12" spans="1:5" ht="15">
      <c r="A12" s="32" t="s">
        <v>167</v>
      </c>
      <c r="B12" s="31" t="s">
        <v>168</v>
      </c>
      <c r="C12" s="39">
        <v>4754</v>
      </c>
      <c r="D12" s="39">
        <v>5561</v>
      </c>
      <c r="E12" s="39">
        <v>5561</v>
      </c>
    </row>
    <row r="13" spans="1:5" ht="15">
      <c r="A13" s="32" t="s">
        <v>169</v>
      </c>
      <c r="B13" s="31" t="s">
        <v>170</v>
      </c>
      <c r="C13" s="39"/>
      <c r="D13" s="39"/>
      <c r="E13" s="39"/>
    </row>
    <row r="14" spans="1:5" ht="15">
      <c r="A14" s="5" t="s">
        <v>171</v>
      </c>
      <c r="B14" s="31" t="s">
        <v>172</v>
      </c>
      <c r="C14" s="39">
        <v>500</v>
      </c>
      <c r="D14" s="39">
        <v>500</v>
      </c>
      <c r="E14" s="39">
        <v>500</v>
      </c>
    </row>
    <row r="15" spans="1:5" ht="15">
      <c r="A15" s="5" t="s">
        <v>173</v>
      </c>
      <c r="B15" s="31" t="s">
        <v>174</v>
      </c>
      <c r="C15" s="39"/>
      <c r="D15" s="39">
        <v>60</v>
      </c>
      <c r="E15" s="39">
        <v>60</v>
      </c>
    </row>
    <row r="16" spans="1:5" ht="15">
      <c r="A16" s="5" t="s">
        <v>175</v>
      </c>
      <c r="B16" s="31" t="s">
        <v>176</v>
      </c>
      <c r="C16" s="39"/>
      <c r="D16" s="39"/>
      <c r="E16" s="39"/>
    </row>
    <row r="17" spans="1:5" ht="15">
      <c r="A17" s="5" t="s">
        <v>177</v>
      </c>
      <c r="B17" s="31" t="s">
        <v>178</v>
      </c>
      <c r="C17" s="39"/>
      <c r="D17" s="39"/>
      <c r="E17" s="39"/>
    </row>
    <row r="18" spans="1:5" ht="15">
      <c r="A18" s="5" t="s">
        <v>518</v>
      </c>
      <c r="B18" s="31" t="s">
        <v>179</v>
      </c>
      <c r="C18" s="39"/>
      <c r="D18" s="39"/>
      <c r="E18" s="39"/>
    </row>
    <row r="19" spans="1:5" ht="15">
      <c r="A19" s="33" t="s">
        <v>456</v>
      </c>
      <c r="B19" s="34" t="s">
        <v>180</v>
      </c>
      <c r="C19" s="134">
        <f>SUM(C6:C18)</f>
        <v>70205</v>
      </c>
      <c r="D19" s="134">
        <f>SUM(D6:D18)</f>
        <v>73177</v>
      </c>
      <c r="E19" s="134">
        <f>SUM(E6:E18)</f>
        <v>73177</v>
      </c>
    </row>
    <row r="20" spans="1:5" ht="15">
      <c r="A20" s="5" t="s">
        <v>181</v>
      </c>
      <c r="B20" s="31" t="s">
        <v>182</v>
      </c>
      <c r="C20" s="39"/>
      <c r="D20" s="39"/>
      <c r="E20" s="39"/>
    </row>
    <row r="21" spans="1:5" ht="15">
      <c r="A21" s="5" t="s">
        <v>183</v>
      </c>
      <c r="B21" s="31" t="s">
        <v>184</v>
      </c>
      <c r="C21" s="39"/>
      <c r="D21" s="39"/>
      <c r="E21" s="39"/>
    </row>
    <row r="22" spans="1:5" ht="15">
      <c r="A22" s="6" t="s">
        <v>185</v>
      </c>
      <c r="B22" s="31" t="s">
        <v>186</v>
      </c>
      <c r="C22" s="39"/>
      <c r="D22" s="39"/>
      <c r="E22" s="39"/>
    </row>
    <row r="23" spans="1:5" ht="15">
      <c r="A23" s="7" t="s">
        <v>457</v>
      </c>
      <c r="B23" s="34" t="s">
        <v>187</v>
      </c>
      <c r="C23" s="39">
        <f>SUM(C20:C22)</f>
        <v>0</v>
      </c>
      <c r="D23" s="39">
        <f>SUM(D20:D22)</f>
        <v>0</v>
      </c>
      <c r="E23" s="39">
        <f>SUM(E20:E22)</f>
        <v>0</v>
      </c>
    </row>
    <row r="24" spans="1:5" ht="15">
      <c r="A24" s="44" t="s">
        <v>548</v>
      </c>
      <c r="B24" s="45" t="s">
        <v>188</v>
      </c>
      <c r="C24" s="134">
        <f>SUM(C23,C19)</f>
        <v>70205</v>
      </c>
      <c r="D24" s="134">
        <f>SUM(D23,D19)</f>
        <v>73177</v>
      </c>
      <c r="E24" s="134">
        <f>SUM(E23,E19)</f>
        <v>73177</v>
      </c>
    </row>
    <row r="25" spans="1:5" ht="15">
      <c r="A25" s="38" t="s">
        <v>519</v>
      </c>
      <c r="B25" s="45" t="s">
        <v>189</v>
      </c>
      <c r="C25" s="134">
        <v>18920</v>
      </c>
      <c r="D25" s="134">
        <v>19086</v>
      </c>
      <c r="E25" s="134">
        <v>19086</v>
      </c>
    </row>
    <row r="26" spans="1:5" ht="15">
      <c r="A26" s="5" t="s">
        <v>190</v>
      </c>
      <c r="B26" s="31" t="s">
        <v>191</v>
      </c>
      <c r="C26" s="39">
        <v>1883</v>
      </c>
      <c r="D26" s="39">
        <v>818</v>
      </c>
      <c r="E26" s="39">
        <v>818</v>
      </c>
    </row>
    <row r="27" spans="1:5" ht="15">
      <c r="A27" s="5" t="s">
        <v>192</v>
      </c>
      <c r="B27" s="31" t="s">
        <v>193</v>
      </c>
      <c r="C27" s="39">
        <v>1352</v>
      </c>
      <c r="D27" s="39">
        <v>2146</v>
      </c>
      <c r="E27" s="39">
        <v>2146</v>
      </c>
    </row>
    <row r="28" spans="1:5" ht="15">
      <c r="A28" s="5" t="s">
        <v>194</v>
      </c>
      <c r="B28" s="31" t="s">
        <v>195</v>
      </c>
      <c r="C28" s="39"/>
      <c r="D28" s="39"/>
      <c r="E28" s="39"/>
    </row>
    <row r="29" spans="1:5" ht="15">
      <c r="A29" s="7" t="s">
        <v>458</v>
      </c>
      <c r="B29" s="34" t="s">
        <v>196</v>
      </c>
      <c r="C29" s="134">
        <f>SUM(C26:C28)</f>
        <v>3235</v>
      </c>
      <c r="D29" s="134">
        <f>SUM(D26:D28)</f>
        <v>2964</v>
      </c>
      <c r="E29" s="134">
        <f>SUM(E26:E28)</f>
        <v>2964</v>
      </c>
    </row>
    <row r="30" spans="1:5" ht="15">
      <c r="A30" s="5" t="s">
        <v>197</v>
      </c>
      <c r="B30" s="31" t="s">
        <v>198</v>
      </c>
      <c r="C30" s="39"/>
      <c r="D30" s="39"/>
      <c r="E30" s="39"/>
    </row>
    <row r="31" spans="1:5" ht="15">
      <c r="A31" s="5" t="s">
        <v>199</v>
      </c>
      <c r="B31" s="31" t="s">
        <v>200</v>
      </c>
      <c r="C31" s="39">
        <v>290</v>
      </c>
      <c r="D31" s="39">
        <v>290</v>
      </c>
      <c r="E31" s="39">
        <v>287</v>
      </c>
    </row>
    <row r="32" spans="1:5" ht="15" customHeight="1">
      <c r="A32" s="7" t="s">
        <v>549</v>
      </c>
      <c r="B32" s="34" t="s">
        <v>201</v>
      </c>
      <c r="C32" s="134">
        <f>SUM(C30:C31)</f>
        <v>290</v>
      </c>
      <c r="D32" s="134">
        <f>SUM(D30:D31)</f>
        <v>290</v>
      </c>
      <c r="E32" s="134">
        <f>SUM(E30:E31)</f>
        <v>287</v>
      </c>
    </row>
    <row r="33" spans="1:5" ht="15">
      <c r="A33" s="5" t="s">
        <v>202</v>
      </c>
      <c r="B33" s="31" t="s">
        <v>203</v>
      </c>
      <c r="C33" s="39">
        <v>5100</v>
      </c>
      <c r="D33" s="39">
        <v>5665</v>
      </c>
      <c r="E33" s="39">
        <v>5661</v>
      </c>
    </row>
    <row r="34" spans="1:5" ht="15">
      <c r="A34" s="5" t="s">
        <v>204</v>
      </c>
      <c r="B34" s="31" t="s">
        <v>205</v>
      </c>
      <c r="C34" s="39"/>
      <c r="D34" s="39"/>
      <c r="E34" s="39"/>
    </row>
    <row r="35" spans="1:5" ht="15">
      <c r="A35" s="5" t="s">
        <v>520</v>
      </c>
      <c r="B35" s="31" t="s">
        <v>206</v>
      </c>
      <c r="C35" s="39"/>
      <c r="D35" s="39"/>
      <c r="E35" s="39"/>
    </row>
    <row r="36" spans="1:5" ht="15">
      <c r="A36" s="5" t="s">
        <v>207</v>
      </c>
      <c r="B36" s="31" t="s">
        <v>208</v>
      </c>
      <c r="C36" s="39">
        <v>650</v>
      </c>
      <c r="D36" s="39">
        <v>465</v>
      </c>
      <c r="E36" s="39">
        <v>465</v>
      </c>
    </row>
    <row r="37" spans="1:5" ht="15">
      <c r="A37" s="10" t="s">
        <v>521</v>
      </c>
      <c r="B37" s="31" t="s">
        <v>209</v>
      </c>
      <c r="C37" s="39"/>
      <c r="D37" s="39"/>
      <c r="E37" s="39"/>
    </row>
    <row r="38" spans="1:5" ht="15">
      <c r="A38" s="6" t="s">
        <v>210</v>
      </c>
      <c r="B38" s="31" t="s">
        <v>211</v>
      </c>
      <c r="C38" s="39">
        <v>300</v>
      </c>
      <c r="D38" s="39">
        <v>395</v>
      </c>
      <c r="E38" s="39">
        <v>393</v>
      </c>
    </row>
    <row r="39" spans="1:5" ht="15">
      <c r="A39" s="5" t="s">
        <v>522</v>
      </c>
      <c r="B39" s="31" t="s">
        <v>212</v>
      </c>
      <c r="C39" s="39"/>
      <c r="D39" s="39"/>
      <c r="E39" s="39"/>
    </row>
    <row r="40" spans="1:5" ht="15">
      <c r="A40" s="7" t="s">
        <v>459</v>
      </c>
      <c r="B40" s="34" t="s">
        <v>213</v>
      </c>
      <c r="C40" s="134">
        <f>SUM(C33:C38)</f>
        <v>6050</v>
      </c>
      <c r="D40" s="134">
        <f>SUM(D33:D38)</f>
        <v>6525</v>
      </c>
      <c r="E40" s="134">
        <f>SUM(E33:E38)</f>
        <v>6519</v>
      </c>
    </row>
    <row r="41" spans="1:5" ht="15">
      <c r="A41" s="5" t="s">
        <v>214</v>
      </c>
      <c r="B41" s="31" t="s">
        <v>215</v>
      </c>
      <c r="C41" s="39">
        <v>150</v>
      </c>
      <c r="D41" s="39">
        <v>60</v>
      </c>
      <c r="E41" s="39">
        <v>56</v>
      </c>
    </row>
    <row r="42" spans="1:5" ht="15">
      <c r="A42" s="5" t="s">
        <v>216</v>
      </c>
      <c r="B42" s="31" t="s">
        <v>217</v>
      </c>
      <c r="C42" s="39"/>
      <c r="D42" s="39"/>
      <c r="E42" s="39"/>
    </row>
    <row r="43" spans="1:5" ht="15">
      <c r="A43" s="7" t="s">
        <v>460</v>
      </c>
      <c r="B43" s="34" t="s">
        <v>218</v>
      </c>
      <c r="C43" s="134">
        <f>SUM(C41:C42)</f>
        <v>150</v>
      </c>
      <c r="D43" s="134">
        <f>SUM(D41:D42)</f>
        <v>60</v>
      </c>
      <c r="E43" s="134">
        <f>SUM(E41:E42)</f>
        <v>56</v>
      </c>
    </row>
    <row r="44" spans="1:5" ht="15">
      <c r="A44" s="5" t="s">
        <v>219</v>
      </c>
      <c r="B44" s="31" t="s">
        <v>220</v>
      </c>
      <c r="C44" s="39">
        <v>2224</v>
      </c>
      <c r="D44" s="39">
        <v>2515</v>
      </c>
      <c r="E44" s="39">
        <v>2513</v>
      </c>
    </row>
    <row r="45" spans="1:5" ht="15">
      <c r="A45" s="5" t="s">
        <v>221</v>
      </c>
      <c r="B45" s="31" t="s">
        <v>222</v>
      </c>
      <c r="C45" s="39"/>
      <c r="D45" s="39"/>
      <c r="E45" s="39"/>
    </row>
    <row r="46" spans="1:5" ht="15">
      <c r="A46" s="5" t="s">
        <v>523</v>
      </c>
      <c r="B46" s="31" t="s">
        <v>223</v>
      </c>
      <c r="C46" s="39"/>
      <c r="D46" s="39"/>
      <c r="E46" s="39"/>
    </row>
    <row r="47" spans="1:5" ht="15">
      <c r="A47" s="5" t="s">
        <v>524</v>
      </c>
      <c r="B47" s="31" t="s">
        <v>224</v>
      </c>
      <c r="C47" s="39"/>
      <c r="D47" s="39"/>
      <c r="E47" s="39"/>
    </row>
    <row r="48" spans="1:5" ht="15">
      <c r="A48" s="5" t="s">
        <v>225</v>
      </c>
      <c r="B48" s="31" t="s">
        <v>226</v>
      </c>
      <c r="C48" s="39">
        <v>1300</v>
      </c>
      <c r="D48" s="39">
        <v>1123</v>
      </c>
      <c r="E48" s="39">
        <v>1100</v>
      </c>
    </row>
    <row r="49" spans="1:5" ht="15">
      <c r="A49" s="7" t="s">
        <v>461</v>
      </c>
      <c r="B49" s="34" t="s">
        <v>227</v>
      </c>
      <c r="C49" s="134">
        <f>SUM(C44:C48)</f>
        <v>3524</v>
      </c>
      <c r="D49" s="134">
        <f>SUM(D44:D48)</f>
        <v>3638</v>
      </c>
      <c r="E49" s="134">
        <f>SUM(E44:E48)</f>
        <v>3613</v>
      </c>
    </row>
    <row r="50" spans="1:5" ht="15">
      <c r="A50" s="38" t="s">
        <v>462</v>
      </c>
      <c r="B50" s="45" t="s">
        <v>228</v>
      </c>
      <c r="C50" s="134">
        <f>C29+C32+C40+C43+C49</f>
        <v>13249</v>
      </c>
      <c r="D50" s="134">
        <f>D29+D32+D40+D43+D49</f>
        <v>13477</v>
      </c>
      <c r="E50" s="134">
        <f>E29+E32+E40+E43+E49</f>
        <v>13439</v>
      </c>
    </row>
    <row r="51" spans="1:5" ht="15">
      <c r="A51" s="13" t="s">
        <v>229</v>
      </c>
      <c r="B51" s="31" t="s">
        <v>230</v>
      </c>
      <c r="C51" s="39"/>
      <c r="D51" s="39"/>
      <c r="E51" s="39"/>
    </row>
    <row r="52" spans="1:5" ht="15">
      <c r="A52" s="13" t="s">
        <v>463</v>
      </c>
      <c r="B52" s="31" t="s">
        <v>231</v>
      </c>
      <c r="C52" s="39"/>
      <c r="D52" s="39"/>
      <c r="E52" s="39"/>
    </row>
    <row r="53" spans="1:5" ht="15">
      <c r="A53" s="17" t="s">
        <v>525</v>
      </c>
      <c r="B53" s="31" t="s">
        <v>232</v>
      </c>
      <c r="C53" s="39"/>
      <c r="D53" s="39"/>
      <c r="E53" s="39"/>
    </row>
    <row r="54" spans="1:5" ht="15">
      <c r="A54" s="17" t="s">
        <v>526</v>
      </c>
      <c r="B54" s="31" t="s">
        <v>233</v>
      </c>
      <c r="C54" s="39"/>
      <c r="D54" s="39"/>
      <c r="E54" s="39"/>
    </row>
    <row r="55" spans="1:5" ht="15">
      <c r="A55" s="17" t="s">
        <v>527</v>
      </c>
      <c r="B55" s="31" t="s">
        <v>234</v>
      </c>
      <c r="C55" s="39"/>
      <c r="D55" s="39"/>
      <c r="E55" s="39"/>
    </row>
    <row r="56" spans="1:5" ht="15">
      <c r="A56" s="13" t="s">
        <v>528</v>
      </c>
      <c r="B56" s="31" t="s">
        <v>235</v>
      </c>
      <c r="C56" s="39"/>
      <c r="D56" s="39"/>
      <c r="E56" s="39"/>
    </row>
    <row r="57" spans="1:5" ht="15">
      <c r="A57" s="13" t="s">
        <v>529</v>
      </c>
      <c r="B57" s="31" t="s">
        <v>236</v>
      </c>
      <c r="C57" s="39"/>
      <c r="D57" s="39"/>
      <c r="E57" s="39"/>
    </row>
    <row r="58" spans="1:5" ht="15">
      <c r="A58" s="13" t="s">
        <v>530</v>
      </c>
      <c r="B58" s="31" t="s">
        <v>237</v>
      </c>
      <c r="C58" s="39"/>
      <c r="D58" s="39"/>
      <c r="E58" s="39"/>
    </row>
    <row r="59" spans="1:5" ht="15">
      <c r="A59" s="42" t="s">
        <v>492</v>
      </c>
      <c r="B59" s="45" t="s">
        <v>238</v>
      </c>
      <c r="C59" s="134">
        <f>SUM(C51:C58)</f>
        <v>0</v>
      </c>
      <c r="D59" s="134">
        <f>SUM(D51:D58)</f>
        <v>0</v>
      </c>
      <c r="E59" s="134">
        <f>SUM(E51:E58)</f>
        <v>0</v>
      </c>
    </row>
    <row r="60" spans="1:5" ht="15">
      <c r="A60" s="12" t="s">
        <v>531</v>
      </c>
      <c r="B60" s="31" t="s">
        <v>239</v>
      </c>
      <c r="C60" s="39"/>
      <c r="D60" s="39"/>
      <c r="E60" s="39"/>
    </row>
    <row r="61" spans="1:5" ht="15">
      <c r="A61" s="12" t="s">
        <v>240</v>
      </c>
      <c r="B61" s="31" t="s">
        <v>241</v>
      </c>
      <c r="C61" s="39"/>
      <c r="D61" s="39"/>
      <c r="E61" s="39"/>
    </row>
    <row r="62" spans="1:5" ht="15">
      <c r="A62" s="12" t="s">
        <v>242</v>
      </c>
      <c r="B62" s="31" t="s">
        <v>243</v>
      </c>
      <c r="C62" s="39"/>
      <c r="D62" s="39"/>
      <c r="E62" s="39"/>
    </row>
    <row r="63" spans="1:5" ht="15">
      <c r="A63" s="12" t="s">
        <v>493</v>
      </c>
      <c r="B63" s="31" t="s">
        <v>244</v>
      </c>
      <c r="C63" s="39"/>
      <c r="D63" s="39"/>
      <c r="E63" s="39"/>
    </row>
    <row r="64" spans="1:5" ht="15">
      <c r="A64" s="12" t="s">
        <v>532</v>
      </c>
      <c r="B64" s="31" t="s">
        <v>245</v>
      </c>
      <c r="C64" s="39"/>
      <c r="D64" s="39"/>
      <c r="E64" s="39"/>
    </row>
    <row r="65" spans="1:5" ht="15">
      <c r="A65" s="12" t="s">
        <v>495</v>
      </c>
      <c r="B65" s="31" t="s">
        <v>246</v>
      </c>
      <c r="C65" s="39"/>
      <c r="D65" s="39"/>
      <c r="E65" s="39"/>
    </row>
    <row r="66" spans="1:5" ht="15">
      <c r="A66" s="12" t="s">
        <v>533</v>
      </c>
      <c r="B66" s="31" t="s">
        <v>247</v>
      </c>
      <c r="C66" s="39"/>
      <c r="D66" s="39"/>
      <c r="E66" s="39"/>
    </row>
    <row r="67" spans="1:5" ht="15">
      <c r="A67" s="12" t="s">
        <v>534</v>
      </c>
      <c r="B67" s="31" t="s">
        <v>248</v>
      </c>
      <c r="C67" s="39"/>
      <c r="D67" s="39"/>
      <c r="E67" s="39"/>
    </row>
    <row r="68" spans="1:5" ht="15">
      <c r="A68" s="12" t="s">
        <v>249</v>
      </c>
      <c r="B68" s="31" t="s">
        <v>250</v>
      </c>
      <c r="C68" s="39"/>
      <c r="D68" s="39"/>
      <c r="E68" s="39"/>
    </row>
    <row r="69" spans="1:5" ht="15">
      <c r="A69" s="20" t="s">
        <v>251</v>
      </c>
      <c r="B69" s="31" t="s">
        <v>252</v>
      </c>
      <c r="C69" s="39"/>
      <c r="D69" s="39"/>
      <c r="E69" s="39"/>
    </row>
    <row r="70" spans="1:5" ht="15">
      <c r="A70" s="12" t="s">
        <v>535</v>
      </c>
      <c r="B70" s="31" t="s">
        <v>253</v>
      </c>
      <c r="C70" s="39"/>
      <c r="D70" s="39"/>
      <c r="E70" s="39"/>
    </row>
    <row r="71" spans="1:5" ht="15">
      <c r="A71" s="20" t="s">
        <v>717</v>
      </c>
      <c r="B71" s="31" t="s">
        <v>254</v>
      </c>
      <c r="C71" s="39"/>
      <c r="D71" s="39"/>
      <c r="E71" s="39"/>
    </row>
    <row r="72" spans="1:5" ht="15">
      <c r="A72" s="20" t="s">
        <v>718</v>
      </c>
      <c r="B72" s="31" t="s">
        <v>254</v>
      </c>
      <c r="C72" s="39"/>
      <c r="D72" s="39"/>
      <c r="E72" s="39"/>
    </row>
    <row r="73" spans="1:5" ht="15">
      <c r="A73" s="42" t="s">
        <v>498</v>
      </c>
      <c r="B73" s="45" t="s">
        <v>255</v>
      </c>
      <c r="C73" s="134">
        <f>SUM(C60:C72)</f>
        <v>0</v>
      </c>
      <c r="D73" s="134">
        <f>SUM(D60:D72)</f>
        <v>0</v>
      </c>
      <c r="E73" s="134">
        <f>SUM(E60:E72)</f>
        <v>0</v>
      </c>
    </row>
    <row r="74" spans="1:5" ht="15.75">
      <c r="A74" s="97" t="s">
        <v>664</v>
      </c>
      <c r="B74" s="98"/>
      <c r="C74" s="99"/>
      <c r="D74" s="99"/>
      <c r="E74" s="99"/>
    </row>
    <row r="75" spans="1:5" ht="15">
      <c r="A75" s="35" t="s">
        <v>256</v>
      </c>
      <c r="B75" s="31" t="s">
        <v>257</v>
      </c>
      <c r="C75" s="39"/>
      <c r="D75" s="39"/>
      <c r="E75" s="39"/>
    </row>
    <row r="76" spans="1:5" ht="15">
      <c r="A76" s="35" t="s">
        <v>536</v>
      </c>
      <c r="B76" s="31" t="s">
        <v>258</v>
      </c>
      <c r="C76" s="39"/>
      <c r="D76" s="39"/>
      <c r="E76" s="39"/>
    </row>
    <row r="77" spans="1:5" ht="15">
      <c r="A77" s="35" t="s">
        <v>259</v>
      </c>
      <c r="B77" s="31" t="s">
        <v>260</v>
      </c>
      <c r="C77" s="39"/>
      <c r="D77" s="39"/>
      <c r="E77" s="39"/>
    </row>
    <row r="78" spans="1:5" ht="15">
      <c r="A78" s="35" t="s">
        <v>261</v>
      </c>
      <c r="B78" s="31" t="s">
        <v>262</v>
      </c>
      <c r="C78" s="39"/>
      <c r="D78" s="39"/>
      <c r="E78" s="39"/>
    </row>
    <row r="79" spans="1:5" ht="15">
      <c r="A79" s="6" t="s">
        <v>263</v>
      </c>
      <c r="B79" s="31" t="s">
        <v>264</v>
      </c>
      <c r="C79" s="39"/>
      <c r="D79" s="39"/>
      <c r="E79" s="39"/>
    </row>
    <row r="80" spans="1:5" ht="15">
      <c r="A80" s="6" t="s">
        <v>265</v>
      </c>
      <c r="B80" s="31" t="s">
        <v>266</v>
      </c>
      <c r="C80" s="39"/>
      <c r="D80" s="39"/>
      <c r="E80" s="39"/>
    </row>
    <row r="81" spans="1:5" ht="15">
      <c r="A81" s="6" t="s">
        <v>267</v>
      </c>
      <c r="B81" s="31" t="s">
        <v>268</v>
      </c>
      <c r="C81" s="39"/>
      <c r="D81" s="39"/>
      <c r="E81" s="39"/>
    </row>
    <row r="82" spans="1:5" ht="15">
      <c r="A82" s="43" t="s">
        <v>500</v>
      </c>
      <c r="B82" s="45" t="s">
        <v>269</v>
      </c>
      <c r="C82" s="134">
        <f>SUM(C75:C81)</f>
        <v>0</v>
      </c>
      <c r="D82" s="134">
        <f>SUM(D75:D81)</f>
        <v>0</v>
      </c>
      <c r="E82" s="134">
        <f>SUM(E75:E81)</f>
        <v>0</v>
      </c>
    </row>
    <row r="83" spans="1:5" ht="15">
      <c r="A83" s="13" t="s">
        <v>270</v>
      </c>
      <c r="B83" s="31" t="s">
        <v>271</v>
      </c>
      <c r="C83" s="39"/>
      <c r="D83" s="39"/>
      <c r="E83" s="39"/>
    </row>
    <row r="84" spans="1:5" ht="15">
      <c r="A84" s="13" t="s">
        <v>272</v>
      </c>
      <c r="B84" s="31" t="s">
        <v>273</v>
      </c>
      <c r="C84" s="39"/>
      <c r="D84" s="39"/>
      <c r="E84" s="39"/>
    </row>
    <row r="85" spans="1:5" ht="15">
      <c r="A85" s="13" t="s">
        <v>274</v>
      </c>
      <c r="B85" s="31" t="s">
        <v>275</v>
      </c>
      <c r="C85" s="39"/>
      <c r="D85" s="39"/>
      <c r="E85" s="39"/>
    </row>
    <row r="86" spans="1:5" ht="15">
      <c r="A86" s="13" t="s">
        <v>276</v>
      </c>
      <c r="B86" s="31" t="s">
        <v>277</v>
      </c>
      <c r="C86" s="39"/>
      <c r="D86" s="39"/>
      <c r="E86" s="39"/>
    </row>
    <row r="87" spans="1:5" ht="15">
      <c r="A87" s="42" t="s">
        <v>501</v>
      </c>
      <c r="B87" s="45" t="s">
        <v>278</v>
      </c>
      <c r="C87" s="134">
        <f>SUM(C83:C86)</f>
        <v>0</v>
      </c>
      <c r="D87" s="134">
        <f>SUM(D83:D86)</f>
        <v>0</v>
      </c>
      <c r="E87" s="134">
        <f>SUM(E83:E86)</f>
        <v>0</v>
      </c>
    </row>
    <row r="88" spans="1:5" ht="15">
      <c r="A88" s="13" t="s">
        <v>279</v>
      </c>
      <c r="B88" s="31" t="s">
        <v>280</v>
      </c>
      <c r="C88" s="39"/>
      <c r="D88" s="39"/>
      <c r="E88" s="39"/>
    </row>
    <row r="89" spans="1:5" ht="15">
      <c r="A89" s="13" t="s">
        <v>537</v>
      </c>
      <c r="B89" s="31" t="s">
        <v>281</v>
      </c>
      <c r="C89" s="39"/>
      <c r="D89" s="39"/>
      <c r="E89" s="39"/>
    </row>
    <row r="90" spans="1:5" ht="15">
      <c r="A90" s="13" t="s">
        <v>538</v>
      </c>
      <c r="B90" s="31" t="s">
        <v>282</v>
      </c>
      <c r="C90" s="39"/>
      <c r="D90" s="39"/>
      <c r="E90" s="39"/>
    </row>
    <row r="91" spans="1:5" ht="15">
      <c r="A91" s="13" t="s">
        <v>539</v>
      </c>
      <c r="B91" s="31" t="s">
        <v>283</v>
      </c>
      <c r="C91" s="39"/>
      <c r="D91" s="39"/>
      <c r="E91" s="39"/>
    </row>
    <row r="92" spans="1:5" ht="15">
      <c r="A92" s="13" t="s">
        <v>540</v>
      </c>
      <c r="B92" s="31" t="s">
        <v>284</v>
      </c>
      <c r="C92" s="39"/>
      <c r="D92" s="39"/>
      <c r="E92" s="39"/>
    </row>
    <row r="93" spans="1:5" ht="15">
      <c r="A93" s="13" t="s">
        <v>541</v>
      </c>
      <c r="B93" s="31" t="s">
        <v>285</v>
      </c>
      <c r="C93" s="39"/>
      <c r="D93" s="39"/>
      <c r="E93" s="39"/>
    </row>
    <row r="94" spans="1:5" ht="15">
      <c r="A94" s="13" t="s">
        <v>286</v>
      </c>
      <c r="B94" s="31" t="s">
        <v>287</v>
      </c>
      <c r="C94" s="39"/>
      <c r="D94" s="39"/>
      <c r="E94" s="39"/>
    </row>
    <row r="95" spans="1:5" ht="15">
      <c r="A95" s="13" t="s">
        <v>542</v>
      </c>
      <c r="B95" s="31" t="s">
        <v>288</v>
      </c>
      <c r="C95" s="39"/>
      <c r="D95" s="39"/>
      <c r="E95" s="39"/>
    </row>
    <row r="96" spans="1:5" ht="15">
      <c r="A96" s="42" t="s">
        <v>502</v>
      </c>
      <c r="B96" s="45" t="s">
        <v>289</v>
      </c>
      <c r="C96" s="134">
        <f>SUM(A88:A95)</f>
        <v>0</v>
      </c>
      <c r="D96" s="134">
        <f>SUM(B88:B95)</f>
        <v>0</v>
      </c>
      <c r="E96" s="134">
        <f>SUM(C88:C95)</f>
        <v>0</v>
      </c>
    </row>
    <row r="97" spans="1:5" ht="15.75">
      <c r="A97" s="97" t="s">
        <v>663</v>
      </c>
      <c r="B97" s="98"/>
      <c r="C97" s="147"/>
      <c r="D97" s="147"/>
      <c r="E97" s="147"/>
    </row>
    <row r="98" spans="1:5" ht="15.75">
      <c r="A98" s="102" t="s">
        <v>550</v>
      </c>
      <c r="B98" s="103" t="s">
        <v>290</v>
      </c>
      <c r="C98" s="145">
        <f>C24+C25+C50+C59+C73+C82+C87+C96</f>
        <v>102374</v>
      </c>
      <c r="D98" s="145">
        <f>D24+D25+D50+D59+D73+D82+D87+D96</f>
        <v>105740</v>
      </c>
      <c r="E98" s="145">
        <f>E24+E25+E50+E59+E73+E82+E87+E96</f>
        <v>105702</v>
      </c>
    </row>
    <row r="99" spans="1:24" ht="15">
      <c r="A99" s="13" t="s">
        <v>543</v>
      </c>
      <c r="B99" s="5" t="s">
        <v>291</v>
      </c>
      <c r="C99" s="13"/>
      <c r="D99" s="13"/>
      <c r="E99" s="1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4"/>
      <c r="X99" s="24"/>
    </row>
    <row r="100" spans="1:24" ht="15">
      <c r="A100" s="13" t="s">
        <v>294</v>
      </c>
      <c r="B100" s="5" t="s">
        <v>295</v>
      </c>
      <c r="C100" s="13"/>
      <c r="D100" s="13"/>
      <c r="E100" s="1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4"/>
      <c r="X100" s="24"/>
    </row>
    <row r="101" spans="1:24" ht="15">
      <c r="A101" s="13" t="s">
        <v>544</v>
      </c>
      <c r="B101" s="5" t="s">
        <v>296</v>
      </c>
      <c r="C101" s="13"/>
      <c r="D101" s="13"/>
      <c r="E101" s="1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4"/>
      <c r="X101" s="24"/>
    </row>
    <row r="102" spans="1:24" ht="15">
      <c r="A102" s="15" t="s">
        <v>507</v>
      </c>
      <c r="B102" s="7" t="s">
        <v>298</v>
      </c>
      <c r="C102" s="15">
        <f>SUM(C99:C101)</f>
        <v>0</v>
      </c>
      <c r="D102" s="15">
        <f>SUM(D99:D101)</f>
        <v>0</v>
      </c>
      <c r="E102" s="15">
        <f>SUM(E99:E101)</f>
        <v>0</v>
      </c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4"/>
      <c r="X102" s="24"/>
    </row>
    <row r="103" spans="1:24" ht="15">
      <c r="A103" s="36" t="s">
        <v>545</v>
      </c>
      <c r="B103" s="5" t="s">
        <v>299</v>
      </c>
      <c r="C103" s="36"/>
      <c r="D103" s="36"/>
      <c r="E103" s="3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4"/>
      <c r="X103" s="24"/>
    </row>
    <row r="104" spans="1:24" ht="15">
      <c r="A104" s="36" t="s">
        <v>513</v>
      </c>
      <c r="B104" s="5" t="s">
        <v>302</v>
      </c>
      <c r="C104" s="36"/>
      <c r="D104" s="36"/>
      <c r="E104" s="3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4"/>
      <c r="X104" s="24"/>
    </row>
    <row r="105" spans="1:24" ht="15">
      <c r="A105" s="13" t="s">
        <v>303</v>
      </c>
      <c r="B105" s="5" t="s">
        <v>304</v>
      </c>
      <c r="C105" s="13"/>
      <c r="D105" s="13"/>
      <c r="E105" s="1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4"/>
      <c r="X105" s="24"/>
    </row>
    <row r="106" spans="1:24" ht="15">
      <c r="A106" s="13" t="s">
        <v>546</v>
      </c>
      <c r="B106" s="5" t="s">
        <v>305</v>
      </c>
      <c r="C106" s="13"/>
      <c r="D106" s="13"/>
      <c r="E106" s="1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4"/>
      <c r="X106" s="24"/>
    </row>
    <row r="107" spans="1:24" ht="15">
      <c r="A107" s="14" t="s">
        <v>510</v>
      </c>
      <c r="B107" s="7" t="s">
        <v>306</v>
      </c>
      <c r="C107" s="14">
        <f>SUM(C103:C106)</f>
        <v>0</v>
      </c>
      <c r="D107" s="14">
        <f>SUM(D103:D106)</f>
        <v>0</v>
      </c>
      <c r="E107" s="14">
        <f>SUM(E103:E106)</f>
        <v>0</v>
      </c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4"/>
      <c r="X107" s="24"/>
    </row>
    <row r="108" spans="1:24" ht="15">
      <c r="A108" s="36" t="s">
        <v>307</v>
      </c>
      <c r="B108" s="5" t="s">
        <v>308</v>
      </c>
      <c r="C108" s="36"/>
      <c r="D108" s="36"/>
      <c r="E108" s="3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4"/>
      <c r="X108" s="24"/>
    </row>
    <row r="109" spans="1:24" ht="15">
      <c r="A109" s="36" t="s">
        <v>309</v>
      </c>
      <c r="B109" s="5" t="s">
        <v>310</v>
      </c>
      <c r="C109" s="36"/>
      <c r="D109" s="36"/>
      <c r="E109" s="3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4"/>
      <c r="X109" s="24"/>
    </row>
    <row r="110" spans="1:24" ht="15">
      <c r="A110" s="14" t="s">
        <v>311</v>
      </c>
      <c r="B110" s="7" t="s">
        <v>312</v>
      </c>
      <c r="C110" s="36">
        <f>SUM(C108:C109)</f>
        <v>0</v>
      </c>
      <c r="D110" s="36">
        <f>SUM(D108:D109)</f>
        <v>0</v>
      </c>
      <c r="E110" s="36">
        <f>SUM(E108:E109)</f>
        <v>0</v>
      </c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4"/>
      <c r="X110" s="24"/>
    </row>
    <row r="111" spans="1:24" ht="15">
      <c r="A111" s="36" t="s">
        <v>313</v>
      </c>
      <c r="B111" s="5" t="s">
        <v>314</v>
      </c>
      <c r="C111" s="36"/>
      <c r="D111" s="36"/>
      <c r="E111" s="3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4"/>
      <c r="X111" s="24"/>
    </row>
    <row r="112" spans="1:24" ht="15">
      <c r="A112" s="36" t="s">
        <v>315</v>
      </c>
      <c r="B112" s="5" t="s">
        <v>316</v>
      </c>
      <c r="C112" s="36"/>
      <c r="D112" s="36"/>
      <c r="E112" s="3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4"/>
      <c r="X112" s="24"/>
    </row>
    <row r="113" spans="1:24" ht="15">
      <c r="A113" s="36" t="s">
        <v>317</v>
      </c>
      <c r="B113" s="5" t="s">
        <v>318</v>
      </c>
      <c r="C113" s="36"/>
      <c r="D113" s="36"/>
      <c r="E113" s="3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4"/>
      <c r="X113" s="24"/>
    </row>
    <row r="114" spans="1:24" ht="15">
      <c r="A114" s="37" t="s">
        <v>511</v>
      </c>
      <c r="B114" s="38" t="s">
        <v>319</v>
      </c>
      <c r="C114" s="14">
        <f>SUM(C111:C113)</f>
        <v>0</v>
      </c>
      <c r="D114" s="14">
        <f>SUM(D111:D113)</f>
        <v>0</v>
      </c>
      <c r="E114" s="14">
        <f>SUM(E111:E113)</f>
        <v>0</v>
      </c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4"/>
      <c r="X114" s="24"/>
    </row>
    <row r="115" spans="1:24" ht="15">
      <c r="A115" s="36" t="s">
        <v>320</v>
      </c>
      <c r="B115" s="5" t="s">
        <v>321</v>
      </c>
      <c r="C115" s="36"/>
      <c r="D115" s="36"/>
      <c r="E115" s="3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4"/>
      <c r="X115" s="24"/>
    </row>
    <row r="116" spans="1:24" ht="15">
      <c r="A116" s="13" t="s">
        <v>322</v>
      </c>
      <c r="B116" s="5" t="s">
        <v>323</v>
      </c>
      <c r="C116" s="13"/>
      <c r="D116" s="13"/>
      <c r="E116" s="1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4"/>
      <c r="X116" s="24"/>
    </row>
    <row r="117" spans="1:24" ht="15">
      <c r="A117" s="36" t="s">
        <v>547</v>
      </c>
      <c r="B117" s="5" t="s">
        <v>324</v>
      </c>
      <c r="C117" s="36"/>
      <c r="D117" s="36"/>
      <c r="E117" s="3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4"/>
      <c r="X117" s="24"/>
    </row>
    <row r="118" spans="1:24" ht="15">
      <c r="A118" s="36" t="s">
        <v>516</v>
      </c>
      <c r="B118" s="5" t="s">
        <v>325</v>
      </c>
      <c r="C118" s="36"/>
      <c r="D118" s="36"/>
      <c r="E118" s="3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4"/>
      <c r="X118" s="24"/>
    </row>
    <row r="119" spans="1:24" ht="15">
      <c r="A119" s="37" t="s">
        <v>517</v>
      </c>
      <c r="B119" s="38" t="s">
        <v>329</v>
      </c>
      <c r="C119" s="14">
        <f>SUM(C115:C118)</f>
        <v>0</v>
      </c>
      <c r="D119" s="14">
        <f>SUM(D115:D118)</f>
        <v>0</v>
      </c>
      <c r="E119" s="14">
        <f>SUM(E115:E118)</f>
        <v>0</v>
      </c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4"/>
      <c r="X119" s="24"/>
    </row>
    <row r="120" spans="1:24" ht="15">
      <c r="A120" s="13" t="s">
        <v>330</v>
      </c>
      <c r="B120" s="5" t="s">
        <v>331</v>
      </c>
      <c r="C120" s="13"/>
      <c r="D120" s="13"/>
      <c r="E120" s="1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4"/>
      <c r="X120" s="24"/>
    </row>
    <row r="121" spans="1:24" ht="15.75">
      <c r="A121" s="104" t="s">
        <v>551</v>
      </c>
      <c r="B121" s="105" t="s">
        <v>332</v>
      </c>
      <c r="C121" s="106"/>
      <c r="D121" s="106"/>
      <c r="E121" s="106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4"/>
      <c r="X121" s="24"/>
    </row>
    <row r="122" spans="1:24" ht="15.75">
      <c r="A122" s="112" t="s">
        <v>587</v>
      </c>
      <c r="B122" s="115"/>
      <c r="C122" s="146">
        <f>C98+C121</f>
        <v>102374</v>
      </c>
      <c r="D122" s="146">
        <f>D98+D121</f>
        <v>105740</v>
      </c>
      <c r="E122" s="146">
        <f>E98+E121</f>
        <v>105702</v>
      </c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</row>
    <row r="123" spans="2:24" ht="15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</row>
    <row r="124" spans="2:24" ht="1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</row>
    <row r="125" spans="2:24" ht="1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</row>
    <row r="126" spans="2:24" ht="1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</row>
    <row r="127" spans="2:24" ht="1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</row>
    <row r="128" spans="2:24" ht="1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</row>
    <row r="129" spans="2:24" ht="1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</row>
    <row r="130" spans="2:24" ht="1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</row>
    <row r="131" spans="2:24" ht="1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</row>
    <row r="132" spans="2:24" ht="1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</row>
    <row r="133" spans="2:24" ht="1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</row>
    <row r="134" spans="2:24" ht="1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</row>
    <row r="135" spans="2:24" ht="1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</row>
    <row r="136" spans="2:24" ht="1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</row>
    <row r="137" spans="2:24" ht="1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</row>
    <row r="138" spans="2:24" ht="1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</row>
    <row r="139" spans="2:24" ht="1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</row>
    <row r="140" spans="2:24" ht="1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</row>
    <row r="141" spans="2:24" ht="1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</row>
    <row r="142" spans="2:24" ht="1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</row>
    <row r="143" spans="2:24" ht="1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</row>
    <row r="144" spans="2:24" ht="1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</row>
    <row r="145" spans="2:24" ht="1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</row>
    <row r="146" spans="2:24" ht="1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</row>
    <row r="147" spans="2:24" ht="1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 spans="2:24" ht="1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</row>
    <row r="149" spans="2:24" ht="1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</row>
    <row r="150" spans="2:24" ht="1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</row>
    <row r="151" spans="2:24" ht="1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</row>
    <row r="152" spans="2:24" ht="1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</row>
    <row r="153" spans="2:24" ht="1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</row>
    <row r="154" spans="2:24" ht="1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</row>
    <row r="155" spans="2:24" ht="1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</row>
    <row r="156" spans="2:24" ht="1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</row>
    <row r="157" spans="2:24" ht="1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</row>
    <row r="158" spans="2:24" ht="1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</row>
    <row r="159" spans="2:24" ht="1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</row>
    <row r="160" spans="2:24" ht="1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</row>
    <row r="161" spans="2:24" ht="1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</row>
    <row r="162" spans="2:24" ht="1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</row>
    <row r="163" spans="2:24" ht="1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</row>
    <row r="164" spans="2:24" ht="1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</row>
    <row r="165" spans="2:24" ht="1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</row>
    <row r="166" spans="2:24" ht="1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</row>
    <row r="167" spans="2:24" ht="1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</row>
    <row r="168" spans="2:24" ht="1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</row>
    <row r="169" spans="2:24" ht="1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</row>
    <row r="170" spans="2:24" ht="1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</row>
    <row r="171" spans="2:24" ht="1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X171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6.8515625" style="0" customWidth="1"/>
    <col min="5" max="5" width="15.57421875" style="0" customWidth="1"/>
  </cols>
  <sheetData>
    <row r="1" spans="1:11" ht="20.25" customHeight="1">
      <c r="A1" s="177" t="s">
        <v>24</v>
      </c>
      <c r="B1" s="178"/>
      <c r="C1" s="178"/>
      <c r="D1" s="178"/>
      <c r="E1" s="178"/>
      <c r="F1" s="61"/>
      <c r="G1" s="61"/>
      <c r="H1" s="61"/>
      <c r="I1" s="61"/>
      <c r="J1" s="61"/>
      <c r="K1" s="79"/>
    </row>
    <row r="2" spans="1:5" ht="19.5" customHeight="1">
      <c r="A2" s="181" t="s">
        <v>634</v>
      </c>
      <c r="B2" s="178"/>
      <c r="C2" s="178"/>
      <c r="D2" s="178"/>
      <c r="E2" s="178"/>
    </row>
    <row r="3" spans="1:4" ht="18">
      <c r="A3" s="41"/>
      <c r="D3" t="s">
        <v>789</v>
      </c>
    </row>
    <row r="4" ht="15">
      <c r="A4" s="82" t="s">
        <v>751</v>
      </c>
    </row>
    <row r="5" spans="1:5" ht="25.5">
      <c r="A5" s="2" t="s">
        <v>153</v>
      </c>
      <c r="B5" s="3" t="s">
        <v>154</v>
      </c>
      <c r="C5" s="3" t="s">
        <v>759</v>
      </c>
      <c r="D5" s="3" t="s">
        <v>22</v>
      </c>
      <c r="E5" s="81" t="s">
        <v>23</v>
      </c>
    </row>
    <row r="6" spans="1:5" ht="15">
      <c r="A6" s="29" t="s">
        <v>155</v>
      </c>
      <c r="B6" s="30" t="s">
        <v>156</v>
      </c>
      <c r="C6" s="39">
        <v>94717</v>
      </c>
      <c r="D6" s="39">
        <v>195604</v>
      </c>
      <c r="E6" s="39">
        <v>195604</v>
      </c>
    </row>
    <row r="7" spans="1:5" ht="15">
      <c r="A7" s="29" t="s">
        <v>157</v>
      </c>
      <c r="B7" s="31" t="s">
        <v>158</v>
      </c>
      <c r="C7" s="39">
        <v>63884</v>
      </c>
      <c r="D7" s="39">
        <v>2616</v>
      </c>
      <c r="E7" s="39">
        <v>2616</v>
      </c>
    </row>
    <row r="8" spans="1:5" ht="15">
      <c r="A8" s="29" t="s">
        <v>159</v>
      </c>
      <c r="B8" s="31" t="s">
        <v>160</v>
      </c>
      <c r="C8" s="39"/>
      <c r="D8" s="39"/>
      <c r="E8" s="39"/>
    </row>
    <row r="9" spans="1:5" ht="15">
      <c r="A9" s="32" t="s">
        <v>161</v>
      </c>
      <c r="B9" s="31" t="s">
        <v>162</v>
      </c>
      <c r="C9" s="39">
        <v>200</v>
      </c>
      <c r="D9" s="39"/>
      <c r="E9" s="39"/>
    </row>
    <row r="10" spans="1:5" ht="15">
      <c r="A10" s="32" t="s">
        <v>163</v>
      </c>
      <c r="B10" s="31" t="s">
        <v>164</v>
      </c>
      <c r="C10" s="39"/>
      <c r="D10" s="39"/>
      <c r="E10" s="39"/>
    </row>
    <row r="11" spans="1:5" ht="15">
      <c r="A11" s="32" t="s">
        <v>165</v>
      </c>
      <c r="B11" s="31" t="s">
        <v>166</v>
      </c>
      <c r="C11" s="39">
        <v>2229</v>
      </c>
      <c r="D11" s="39">
        <v>884</v>
      </c>
      <c r="E11" s="39">
        <v>884</v>
      </c>
    </row>
    <row r="12" spans="1:5" ht="15">
      <c r="A12" s="32" t="s">
        <v>167</v>
      </c>
      <c r="B12" s="31" t="s">
        <v>168</v>
      </c>
      <c r="C12" s="39">
        <v>12406</v>
      </c>
      <c r="D12" s="39">
        <v>11969</v>
      </c>
      <c r="E12" s="39">
        <v>11969</v>
      </c>
    </row>
    <row r="13" spans="1:5" ht="15">
      <c r="A13" s="32" t="s">
        <v>169</v>
      </c>
      <c r="B13" s="31" t="s">
        <v>170</v>
      </c>
      <c r="C13" s="39">
        <v>155</v>
      </c>
      <c r="D13" s="39"/>
      <c r="E13" s="39"/>
    </row>
    <row r="14" spans="1:5" ht="15">
      <c r="A14" s="5" t="s">
        <v>171</v>
      </c>
      <c r="B14" s="31" t="s">
        <v>172</v>
      </c>
      <c r="C14" s="39">
        <v>1270</v>
      </c>
      <c r="D14" s="39">
        <v>1088</v>
      </c>
      <c r="E14" s="39">
        <v>1058</v>
      </c>
    </row>
    <row r="15" spans="1:5" ht="15">
      <c r="A15" s="5" t="s">
        <v>173</v>
      </c>
      <c r="B15" s="31" t="s">
        <v>174</v>
      </c>
      <c r="C15" s="39">
        <v>2140</v>
      </c>
      <c r="D15" s="39">
        <v>2298</v>
      </c>
      <c r="E15" s="39">
        <v>1753</v>
      </c>
    </row>
    <row r="16" spans="1:5" ht="15">
      <c r="A16" s="5" t="s">
        <v>175</v>
      </c>
      <c r="B16" s="31" t="s">
        <v>176</v>
      </c>
      <c r="C16" s="39"/>
      <c r="D16" s="39"/>
      <c r="E16" s="39"/>
    </row>
    <row r="17" spans="1:5" ht="15">
      <c r="A17" s="5" t="s">
        <v>177</v>
      </c>
      <c r="B17" s="31" t="s">
        <v>178</v>
      </c>
      <c r="C17" s="39"/>
      <c r="D17" s="39"/>
      <c r="E17" s="39"/>
    </row>
    <row r="18" spans="1:5" ht="15">
      <c r="A18" s="5" t="s">
        <v>518</v>
      </c>
      <c r="B18" s="31" t="s">
        <v>179</v>
      </c>
      <c r="C18" s="39"/>
      <c r="D18" s="39">
        <v>201</v>
      </c>
      <c r="E18" s="39">
        <v>201</v>
      </c>
    </row>
    <row r="19" spans="1:5" ht="15">
      <c r="A19" s="33" t="s">
        <v>456</v>
      </c>
      <c r="B19" s="34" t="s">
        <v>180</v>
      </c>
      <c r="C19" s="134">
        <f>SUM(C6:C18)</f>
        <v>177001</v>
      </c>
      <c r="D19" s="134">
        <f>SUM(D6:D18)</f>
        <v>214660</v>
      </c>
      <c r="E19" s="134">
        <f>SUM(E6:E18)</f>
        <v>214085</v>
      </c>
    </row>
    <row r="20" spans="1:5" ht="15">
      <c r="A20" s="5" t="s">
        <v>181</v>
      </c>
      <c r="B20" s="31" t="s">
        <v>182</v>
      </c>
      <c r="C20" s="39">
        <v>8280</v>
      </c>
      <c r="D20" s="39">
        <v>7800</v>
      </c>
      <c r="E20" s="39">
        <v>5821</v>
      </c>
    </row>
    <row r="21" spans="1:5" ht="15">
      <c r="A21" s="5" t="s">
        <v>183</v>
      </c>
      <c r="B21" s="31" t="s">
        <v>184</v>
      </c>
      <c r="C21" s="39">
        <v>2653</v>
      </c>
      <c r="D21" s="39">
        <v>2653</v>
      </c>
      <c r="E21" s="39">
        <v>942</v>
      </c>
    </row>
    <row r="22" spans="1:5" ht="15">
      <c r="A22" s="6" t="s">
        <v>185</v>
      </c>
      <c r="B22" s="31" t="s">
        <v>186</v>
      </c>
      <c r="C22" s="39">
        <v>300</v>
      </c>
      <c r="D22" s="39">
        <v>911</v>
      </c>
      <c r="E22" s="39">
        <v>826</v>
      </c>
    </row>
    <row r="23" spans="1:5" ht="15">
      <c r="A23" s="7" t="s">
        <v>457</v>
      </c>
      <c r="B23" s="34" t="s">
        <v>187</v>
      </c>
      <c r="C23" s="134">
        <f>SUM(C20:C22)</f>
        <v>11233</v>
      </c>
      <c r="D23" s="134">
        <f>SUM(D20:D22)</f>
        <v>11364</v>
      </c>
      <c r="E23" s="134">
        <f>SUM(E20:E22)</f>
        <v>7589</v>
      </c>
    </row>
    <row r="24" spans="1:5" ht="15">
      <c r="A24" s="44" t="s">
        <v>548</v>
      </c>
      <c r="B24" s="45" t="s">
        <v>188</v>
      </c>
      <c r="C24" s="134">
        <v>188234</v>
      </c>
      <c r="D24" s="134">
        <v>226024</v>
      </c>
      <c r="E24" s="134">
        <v>221674</v>
      </c>
    </row>
    <row r="25" spans="1:5" ht="15">
      <c r="A25" s="38" t="s">
        <v>519</v>
      </c>
      <c r="B25" s="45" t="s">
        <v>189</v>
      </c>
      <c r="C25" s="134">
        <v>50996</v>
      </c>
      <c r="D25" s="134">
        <v>56038</v>
      </c>
      <c r="E25" s="134">
        <v>56038</v>
      </c>
    </row>
    <row r="26" spans="1:5" ht="15">
      <c r="A26" s="5" t="s">
        <v>190</v>
      </c>
      <c r="B26" s="31" t="s">
        <v>191</v>
      </c>
      <c r="C26" s="39">
        <v>32683</v>
      </c>
      <c r="D26" s="39">
        <v>25788</v>
      </c>
      <c r="E26" s="39">
        <v>25689</v>
      </c>
    </row>
    <row r="27" spans="1:5" ht="15">
      <c r="A27" s="5" t="s">
        <v>192</v>
      </c>
      <c r="B27" s="31" t="s">
        <v>193</v>
      </c>
      <c r="C27" s="39">
        <v>13642</v>
      </c>
      <c r="D27" s="39">
        <v>15235</v>
      </c>
      <c r="E27" s="39">
        <v>14658</v>
      </c>
    </row>
    <row r="28" spans="1:5" ht="15">
      <c r="A28" s="5" t="s">
        <v>194</v>
      </c>
      <c r="B28" s="31" t="s">
        <v>195</v>
      </c>
      <c r="C28" s="39"/>
      <c r="D28" s="39"/>
      <c r="E28" s="39"/>
    </row>
    <row r="29" spans="1:5" ht="15">
      <c r="A29" s="7" t="s">
        <v>458</v>
      </c>
      <c r="B29" s="34" t="s">
        <v>196</v>
      </c>
      <c r="C29" s="134">
        <v>46325</v>
      </c>
      <c r="D29" s="134">
        <v>41023</v>
      </c>
      <c r="E29" s="134">
        <v>40347</v>
      </c>
    </row>
    <row r="30" spans="1:5" ht="15">
      <c r="A30" s="5" t="s">
        <v>197</v>
      </c>
      <c r="B30" s="31" t="s">
        <v>198</v>
      </c>
      <c r="C30" s="39">
        <v>4580</v>
      </c>
      <c r="D30" s="39">
        <v>5004</v>
      </c>
      <c r="E30" s="39">
        <v>4873</v>
      </c>
    </row>
    <row r="31" spans="1:5" ht="15">
      <c r="A31" s="5" t="s">
        <v>199</v>
      </c>
      <c r="B31" s="31" t="s">
        <v>200</v>
      </c>
      <c r="C31" s="39">
        <v>5130</v>
      </c>
      <c r="D31" s="39">
        <v>3884</v>
      </c>
      <c r="E31" s="39">
        <v>3835</v>
      </c>
    </row>
    <row r="32" spans="1:5" ht="15" customHeight="1">
      <c r="A32" s="7" t="s">
        <v>549</v>
      </c>
      <c r="B32" s="34" t="s">
        <v>201</v>
      </c>
      <c r="C32" s="134">
        <f>SUM(C30:C31)</f>
        <v>9710</v>
      </c>
      <c r="D32" s="134">
        <f>SUM(D30:D31)</f>
        <v>8888</v>
      </c>
      <c r="E32" s="134">
        <f>SUM(E30:E31)</f>
        <v>8708</v>
      </c>
    </row>
    <row r="33" spans="1:5" ht="15">
      <c r="A33" s="5" t="s">
        <v>202</v>
      </c>
      <c r="B33" s="31" t="s">
        <v>203</v>
      </c>
      <c r="C33" s="39">
        <v>52750</v>
      </c>
      <c r="D33" s="39">
        <v>35113</v>
      </c>
      <c r="E33" s="39">
        <v>34612</v>
      </c>
    </row>
    <row r="34" spans="1:5" ht="15">
      <c r="A34" s="5" t="s">
        <v>204</v>
      </c>
      <c r="B34" s="31" t="s">
        <v>205</v>
      </c>
      <c r="C34" s="39"/>
      <c r="D34" s="39"/>
      <c r="E34" s="39"/>
    </row>
    <row r="35" spans="1:5" ht="15">
      <c r="A35" s="5" t="s">
        <v>520</v>
      </c>
      <c r="B35" s="31" t="s">
        <v>206</v>
      </c>
      <c r="C35" s="39"/>
      <c r="D35" s="39"/>
      <c r="E35" s="39"/>
    </row>
    <row r="36" spans="1:5" ht="15">
      <c r="A36" s="5" t="s">
        <v>207</v>
      </c>
      <c r="B36" s="31" t="s">
        <v>208</v>
      </c>
      <c r="C36" s="39">
        <v>22224</v>
      </c>
      <c r="D36" s="39">
        <v>47691</v>
      </c>
      <c r="E36" s="39">
        <v>47641</v>
      </c>
    </row>
    <row r="37" spans="1:5" ht="15">
      <c r="A37" s="10" t="s">
        <v>521</v>
      </c>
      <c r="B37" s="31" t="s">
        <v>209</v>
      </c>
      <c r="C37" s="39"/>
      <c r="D37" s="39"/>
      <c r="E37" s="39"/>
    </row>
    <row r="38" spans="1:5" ht="15">
      <c r="A38" s="6" t="s">
        <v>210</v>
      </c>
      <c r="B38" s="31" t="s">
        <v>211</v>
      </c>
      <c r="C38" s="39">
        <v>5300</v>
      </c>
      <c r="D38" s="39">
        <v>2828</v>
      </c>
      <c r="E38" s="39">
        <v>2826</v>
      </c>
    </row>
    <row r="39" spans="1:5" ht="15">
      <c r="A39" s="5" t="s">
        <v>522</v>
      </c>
      <c r="B39" s="31" t="s">
        <v>212</v>
      </c>
      <c r="C39" s="39">
        <v>13985</v>
      </c>
      <c r="D39" s="39">
        <v>18382</v>
      </c>
      <c r="E39" s="39">
        <v>18382</v>
      </c>
    </row>
    <row r="40" spans="1:5" ht="15">
      <c r="A40" s="7" t="s">
        <v>459</v>
      </c>
      <c r="B40" s="34" t="s">
        <v>213</v>
      </c>
      <c r="C40" s="134">
        <f>SUM(C33:C39)</f>
        <v>94259</v>
      </c>
      <c r="D40" s="134">
        <f>SUM(D33:D39)</f>
        <v>104014</v>
      </c>
      <c r="E40" s="134">
        <f>SUM(E33:E39)</f>
        <v>103461</v>
      </c>
    </row>
    <row r="41" spans="1:5" ht="15">
      <c r="A41" s="5" t="s">
        <v>214</v>
      </c>
      <c r="B41" s="31" t="s">
        <v>215</v>
      </c>
      <c r="C41" s="39">
        <v>1520</v>
      </c>
      <c r="D41" s="39">
        <v>1754</v>
      </c>
      <c r="E41" s="39">
        <v>1750</v>
      </c>
    </row>
    <row r="42" spans="1:5" ht="15">
      <c r="A42" s="5" t="s">
        <v>216</v>
      </c>
      <c r="B42" s="31" t="s">
        <v>217</v>
      </c>
      <c r="C42" s="39"/>
      <c r="D42" s="39">
        <v>3542</v>
      </c>
      <c r="E42" s="39">
        <v>3383</v>
      </c>
    </row>
    <row r="43" spans="1:5" ht="15">
      <c r="A43" s="7" t="s">
        <v>460</v>
      </c>
      <c r="B43" s="34" t="s">
        <v>218</v>
      </c>
      <c r="C43" s="134">
        <f>SUM(C41:C42)</f>
        <v>1520</v>
      </c>
      <c r="D43" s="134">
        <f>SUM(D41:D42)</f>
        <v>5296</v>
      </c>
      <c r="E43" s="134">
        <f>SUM(E41:E42)</f>
        <v>5133</v>
      </c>
    </row>
    <row r="44" spans="1:5" ht="15">
      <c r="A44" s="5" t="s">
        <v>219</v>
      </c>
      <c r="B44" s="31" t="s">
        <v>220</v>
      </c>
      <c r="C44" s="39">
        <v>43083</v>
      </c>
      <c r="D44" s="39">
        <v>40206</v>
      </c>
      <c r="E44" s="39">
        <v>40204</v>
      </c>
    </row>
    <row r="45" spans="1:5" ht="15">
      <c r="A45" s="5" t="s">
        <v>221</v>
      </c>
      <c r="B45" s="31" t="s">
        <v>222</v>
      </c>
      <c r="C45" s="39"/>
      <c r="D45" s="39">
        <v>56161</v>
      </c>
      <c r="E45" s="39">
        <v>36094</v>
      </c>
    </row>
    <row r="46" spans="1:5" ht="15">
      <c r="A46" s="5" t="s">
        <v>523</v>
      </c>
      <c r="B46" s="31" t="s">
        <v>223</v>
      </c>
      <c r="C46" s="39">
        <v>7640</v>
      </c>
      <c r="D46" s="39">
        <v>39</v>
      </c>
      <c r="E46" s="39">
        <v>19</v>
      </c>
    </row>
    <row r="47" spans="1:5" ht="15">
      <c r="A47" s="5" t="s">
        <v>524</v>
      </c>
      <c r="B47" s="31" t="s">
        <v>224</v>
      </c>
      <c r="C47" s="39"/>
      <c r="D47" s="39"/>
      <c r="E47" s="39"/>
    </row>
    <row r="48" spans="1:5" ht="15">
      <c r="A48" s="5" t="s">
        <v>225</v>
      </c>
      <c r="B48" s="31" t="s">
        <v>226</v>
      </c>
      <c r="C48" s="39">
        <v>46585</v>
      </c>
      <c r="D48" s="39">
        <v>43737</v>
      </c>
      <c r="E48" s="39">
        <v>39045</v>
      </c>
    </row>
    <row r="49" spans="1:5" ht="15">
      <c r="A49" s="7" t="s">
        <v>461</v>
      </c>
      <c r="B49" s="34" t="s">
        <v>227</v>
      </c>
      <c r="C49" s="134">
        <f>SUM(C44:C48)</f>
        <v>97308</v>
      </c>
      <c r="D49" s="134">
        <f>SUM(D44:D48)</f>
        <v>140143</v>
      </c>
      <c r="E49" s="134">
        <f>SUM(E44:E48)</f>
        <v>115362</v>
      </c>
    </row>
    <row r="50" spans="1:5" ht="15">
      <c r="A50" s="38" t="s">
        <v>462</v>
      </c>
      <c r="B50" s="45" t="s">
        <v>228</v>
      </c>
      <c r="C50" s="134">
        <v>249122</v>
      </c>
      <c r="D50" s="134">
        <v>299364</v>
      </c>
      <c r="E50" s="134">
        <v>273011</v>
      </c>
    </row>
    <row r="51" spans="1:5" ht="15">
      <c r="A51" s="13" t="s">
        <v>229</v>
      </c>
      <c r="B51" s="31" t="s">
        <v>230</v>
      </c>
      <c r="C51" s="39"/>
      <c r="D51" s="39"/>
      <c r="E51" s="39"/>
    </row>
    <row r="52" spans="1:5" ht="15">
      <c r="A52" s="13" t="s">
        <v>463</v>
      </c>
      <c r="B52" s="31" t="s">
        <v>231</v>
      </c>
      <c r="C52" s="39"/>
      <c r="D52" s="39">
        <v>1667</v>
      </c>
      <c r="E52" s="39">
        <v>1667</v>
      </c>
    </row>
    <row r="53" spans="1:5" ht="15">
      <c r="A53" s="17" t="s">
        <v>525</v>
      </c>
      <c r="B53" s="31" t="s">
        <v>232</v>
      </c>
      <c r="C53" s="39"/>
      <c r="D53" s="39">
        <v>1000</v>
      </c>
      <c r="E53" s="39">
        <v>841</v>
      </c>
    </row>
    <row r="54" spans="1:5" ht="15">
      <c r="A54" s="17" t="s">
        <v>526</v>
      </c>
      <c r="B54" s="31" t="s">
        <v>233</v>
      </c>
      <c r="C54" s="39">
        <v>500</v>
      </c>
      <c r="D54" s="39">
        <v>500</v>
      </c>
      <c r="E54" s="39">
        <v>87</v>
      </c>
    </row>
    <row r="55" spans="1:5" ht="15">
      <c r="A55" s="17" t="s">
        <v>527</v>
      </c>
      <c r="B55" s="31" t="s">
        <v>234</v>
      </c>
      <c r="C55" s="39">
        <v>345</v>
      </c>
      <c r="D55" s="39">
        <v>3776</v>
      </c>
      <c r="E55" s="39">
        <v>3776</v>
      </c>
    </row>
    <row r="56" spans="1:5" ht="15">
      <c r="A56" s="13" t="s">
        <v>528</v>
      </c>
      <c r="B56" s="31" t="s">
        <v>235</v>
      </c>
      <c r="C56" s="39">
        <v>200</v>
      </c>
      <c r="D56" s="39">
        <v>1753</v>
      </c>
      <c r="E56" s="39">
        <v>1753</v>
      </c>
    </row>
    <row r="57" spans="1:5" ht="15">
      <c r="A57" s="13" t="s">
        <v>529</v>
      </c>
      <c r="B57" s="31" t="s">
        <v>236</v>
      </c>
      <c r="C57" s="39"/>
      <c r="D57" s="39">
        <v>250</v>
      </c>
      <c r="E57" s="39">
        <v>250</v>
      </c>
    </row>
    <row r="58" spans="1:5" ht="15">
      <c r="A58" s="13" t="s">
        <v>530</v>
      </c>
      <c r="B58" s="31" t="s">
        <v>237</v>
      </c>
      <c r="C58" s="39">
        <v>12405</v>
      </c>
      <c r="D58" s="39">
        <v>14194</v>
      </c>
      <c r="E58" s="39">
        <v>14194</v>
      </c>
    </row>
    <row r="59" spans="1:5" ht="15">
      <c r="A59" s="42" t="s">
        <v>492</v>
      </c>
      <c r="B59" s="45" t="s">
        <v>238</v>
      </c>
      <c r="C59" s="134">
        <f>SUM(C51:C58)</f>
        <v>13450</v>
      </c>
      <c r="D59" s="134">
        <f>SUM(D51:D58)</f>
        <v>23140</v>
      </c>
      <c r="E59" s="134">
        <f>SUM(E51:E58)</f>
        <v>22568</v>
      </c>
    </row>
    <row r="60" spans="1:5" ht="15">
      <c r="A60" s="12" t="s">
        <v>531</v>
      </c>
      <c r="B60" s="31" t="s">
        <v>239</v>
      </c>
      <c r="C60" s="39"/>
      <c r="D60" s="39"/>
      <c r="E60" s="39"/>
    </row>
    <row r="61" spans="1:5" ht="15">
      <c r="A61" s="12" t="s">
        <v>240</v>
      </c>
      <c r="B61" s="31" t="s">
        <v>241</v>
      </c>
      <c r="C61" s="39"/>
      <c r="D61" s="39">
        <v>53</v>
      </c>
      <c r="E61" s="39">
        <v>53</v>
      </c>
    </row>
    <row r="62" spans="1:5" ht="15">
      <c r="A62" s="12" t="s">
        <v>242</v>
      </c>
      <c r="B62" s="31" t="s">
        <v>243</v>
      </c>
      <c r="C62" s="39"/>
      <c r="D62" s="39"/>
      <c r="E62" s="39"/>
    </row>
    <row r="63" spans="1:5" ht="15">
      <c r="A63" s="12" t="s">
        <v>493</v>
      </c>
      <c r="B63" s="31" t="s">
        <v>244</v>
      </c>
      <c r="C63" s="39"/>
      <c r="D63" s="39"/>
      <c r="E63" s="39"/>
    </row>
    <row r="64" spans="1:5" ht="15">
      <c r="A64" s="12" t="s">
        <v>532</v>
      </c>
      <c r="B64" s="31" t="s">
        <v>245</v>
      </c>
      <c r="C64" s="39"/>
      <c r="D64" s="39"/>
      <c r="E64" s="39"/>
    </row>
    <row r="65" spans="1:5" ht="15">
      <c r="A65" s="12" t="s">
        <v>495</v>
      </c>
      <c r="B65" s="31" t="s">
        <v>246</v>
      </c>
      <c r="C65" s="39"/>
      <c r="D65" s="39">
        <v>2002</v>
      </c>
      <c r="E65" s="39">
        <v>2002</v>
      </c>
    </row>
    <row r="66" spans="1:5" ht="15">
      <c r="A66" s="12" t="s">
        <v>533</v>
      </c>
      <c r="B66" s="31" t="s">
        <v>247</v>
      </c>
      <c r="C66" s="39"/>
      <c r="D66" s="39"/>
      <c r="E66" s="39"/>
    </row>
    <row r="67" spans="1:5" ht="15">
      <c r="A67" s="12" t="s">
        <v>534</v>
      </c>
      <c r="B67" s="31" t="s">
        <v>248</v>
      </c>
      <c r="C67" s="39"/>
      <c r="D67" s="39"/>
      <c r="E67" s="39"/>
    </row>
    <row r="68" spans="1:5" ht="15">
      <c r="A68" s="12" t="s">
        <v>249</v>
      </c>
      <c r="B68" s="31" t="s">
        <v>250</v>
      </c>
      <c r="C68" s="39"/>
      <c r="D68" s="39"/>
      <c r="E68" s="39"/>
    </row>
    <row r="69" spans="1:5" ht="15">
      <c r="A69" s="20" t="s">
        <v>251</v>
      </c>
      <c r="B69" s="31" t="s">
        <v>252</v>
      </c>
      <c r="C69" s="39"/>
      <c r="D69" s="39"/>
      <c r="E69" s="39"/>
    </row>
    <row r="70" spans="1:5" ht="15">
      <c r="A70" s="12" t="s">
        <v>535</v>
      </c>
      <c r="B70" s="31" t="s">
        <v>253</v>
      </c>
      <c r="C70" s="39">
        <v>12000</v>
      </c>
      <c r="D70" s="39">
        <v>12000</v>
      </c>
      <c r="E70" s="39">
        <v>8966</v>
      </c>
    </row>
    <row r="71" spans="1:5" ht="15">
      <c r="A71" s="20" t="s">
        <v>717</v>
      </c>
      <c r="B71" s="31" t="s">
        <v>254</v>
      </c>
      <c r="C71" s="39"/>
      <c r="D71" s="39"/>
      <c r="E71" s="39"/>
    </row>
    <row r="72" spans="1:5" ht="15">
      <c r="A72" s="20" t="s">
        <v>718</v>
      </c>
      <c r="B72" s="31" t="s">
        <v>254</v>
      </c>
      <c r="C72" s="39">
        <v>55540</v>
      </c>
      <c r="D72" s="39">
        <v>2124</v>
      </c>
      <c r="E72" s="39"/>
    </row>
    <row r="73" spans="1:5" ht="15">
      <c r="A73" s="42" t="s">
        <v>498</v>
      </c>
      <c r="B73" s="45" t="s">
        <v>255</v>
      </c>
      <c r="C73" s="134">
        <f>SUM(C60:C72)</f>
        <v>67540</v>
      </c>
      <c r="D73" s="134">
        <f>SUM(D60:D72)</f>
        <v>16179</v>
      </c>
      <c r="E73" s="134">
        <f>SUM(E60:E72)</f>
        <v>11021</v>
      </c>
    </row>
    <row r="74" spans="1:5" ht="15.75">
      <c r="A74" s="97" t="s">
        <v>664</v>
      </c>
      <c r="B74" s="98"/>
      <c r="C74" s="99"/>
      <c r="D74" s="99"/>
      <c r="E74" s="99"/>
    </row>
    <row r="75" spans="1:5" ht="15">
      <c r="A75" s="35" t="s">
        <v>256</v>
      </c>
      <c r="B75" s="31" t="s">
        <v>257</v>
      </c>
      <c r="C75" s="39"/>
      <c r="D75" s="39">
        <v>2980</v>
      </c>
      <c r="E75" s="39">
        <v>2980</v>
      </c>
    </row>
    <row r="76" spans="1:5" ht="15">
      <c r="A76" s="35" t="s">
        <v>536</v>
      </c>
      <c r="B76" s="31" t="s">
        <v>258</v>
      </c>
      <c r="C76" s="39">
        <v>144094</v>
      </c>
      <c r="D76" s="39">
        <v>140914</v>
      </c>
      <c r="E76" s="39">
        <v>10176</v>
      </c>
    </row>
    <row r="77" spans="1:5" ht="15">
      <c r="A77" s="35" t="s">
        <v>259</v>
      </c>
      <c r="B77" s="31" t="s">
        <v>260</v>
      </c>
      <c r="C77" s="39"/>
      <c r="D77" s="39">
        <v>426</v>
      </c>
      <c r="E77" s="39">
        <v>426</v>
      </c>
    </row>
    <row r="78" spans="1:5" ht="15">
      <c r="A78" s="35" t="s">
        <v>261</v>
      </c>
      <c r="B78" s="31" t="s">
        <v>262</v>
      </c>
      <c r="C78" s="39">
        <v>521178</v>
      </c>
      <c r="D78" s="39">
        <v>521178</v>
      </c>
      <c r="E78" s="39">
        <v>226623</v>
      </c>
    </row>
    <row r="79" spans="1:5" ht="15">
      <c r="A79" s="6" t="s">
        <v>263</v>
      </c>
      <c r="B79" s="31" t="s">
        <v>264</v>
      </c>
      <c r="C79" s="39"/>
      <c r="D79" s="39"/>
      <c r="E79" s="39"/>
    </row>
    <row r="80" spans="1:5" ht="15">
      <c r="A80" s="6" t="s">
        <v>265</v>
      </c>
      <c r="B80" s="31" t="s">
        <v>266</v>
      </c>
      <c r="C80" s="39"/>
      <c r="D80" s="39"/>
      <c r="E80" s="39"/>
    </row>
    <row r="81" spans="1:5" ht="15">
      <c r="A81" s="6" t="s">
        <v>267</v>
      </c>
      <c r="B81" s="31" t="s">
        <v>268</v>
      </c>
      <c r="C81" s="39">
        <v>179626</v>
      </c>
      <c r="D81" s="39">
        <v>179626</v>
      </c>
      <c r="E81" s="39">
        <v>7068</v>
      </c>
    </row>
    <row r="82" spans="1:5" ht="15">
      <c r="A82" s="43" t="s">
        <v>500</v>
      </c>
      <c r="B82" s="45" t="s">
        <v>269</v>
      </c>
      <c r="C82" s="134">
        <f>SUM(C75:C81)</f>
        <v>844898</v>
      </c>
      <c r="D82" s="134">
        <f>SUM(D75:D81)</f>
        <v>845124</v>
      </c>
      <c r="E82" s="134">
        <f>SUM(E75:E81)</f>
        <v>247273</v>
      </c>
    </row>
    <row r="83" spans="1:5" ht="15">
      <c r="A83" s="13" t="s">
        <v>270</v>
      </c>
      <c r="B83" s="31" t="s">
        <v>271</v>
      </c>
      <c r="C83" s="39">
        <v>7874</v>
      </c>
      <c r="D83" s="39">
        <v>33167</v>
      </c>
      <c r="E83" s="39">
        <v>30987</v>
      </c>
    </row>
    <row r="84" spans="1:5" ht="15">
      <c r="A84" s="13" t="s">
        <v>272</v>
      </c>
      <c r="B84" s="31" t="s">
        <v>273</v>
      </c>
      <c r="C84" s="39"/>
      <c r="D84" s="39"/>
      <c r="E84" s="39"/>
    </row>
    <row r="85" spans="1:5" ht="15">
      <c r="A85" s="13" t="s">
        <v>274</v>
      </c>
      <c r="B85" s="31" t="s">
        <v>275</v>
      </c>
      <c r="C85" s="39"/>
      <c r="D85" s="39"/>
      <c r="E85" s="39"/>
    </row>
    <row r="86" spans="1:5" ht="15">
      <c r="A86" s="13" t="s">
        <v>276</v>
      </c>
      <c r="B86" s="31" t="s">
        <v>277</v>
      </c>
      <c r="C86" s="39">
        <v>2126</v>
      </c>
      <c r="D86" s="39">
        <v>7396</v>
      </c>
      <c r="E86" s="39">
        <v>7396</v>
      </c>
    </row>
    <row r="87" spans="1:5" ht="15">
      <c r="A87" s="42" t="s">
        <v>501</v>
      </c>
      <c r="B87" s="45" t="s">
        <v>278</v>
      </c>
      <c r="C87" s="134">
        <f>SUM(C83:C86)</f>
        <v>10000</v>
      </c>
      <c r="D87" s="134">
        <f>SUM(D83:D86)</f>
        <v>40563</v>
      </c>
      <c r="E87" s="134">
        <f>SUM(E83:E86)</f>
        <v>38383</v>
      </c>
    </row>
    <row r="88" spans="1:5" ht="15">
      <c r="A88" s="13" t="s">
        <v>279</v>
      </c>
      <c r="B88" s="31" t="s">
        <v>280</v>
      </c>
      <c r="C88" s="39"/>
      <c r="D88" s="39"/>
      <c r="E88" s="39"/>
    </row>
    <row r="89" spans="1:5" ht="15">
      <c r="A89" s="13" t="s">
        <v>537</v>
      </c>
      <c r="B89" s="31" t="s">
        <v>281</v>
      </c>
      <c r="C89" s="39"/>
      <c r="D89" s="39"/>
      <c r="E89" s="39"/>
    </row>
    <row r="90" spans="1:5" ht="15">
      <c r="A90" s="13" t="s">
        <v>538</v>
      </c>
      <c r="B90" s="31" t="s">
        <v>282</v>
      </c>
      <c r="C90" s="39"/>
      <c r="D90" s="39"/>
      <c r="E90" s="39"/>
    </row>
    <row r="91" spans="1:5" ht="15">
      <c r="A91" s="13" t="s">
        <v>539</v>
      </c>
      <c r="B91" s="31" t="s">
        <v>283</v>
      </c>
      <c r="C91" s="39"/>
      <c r="D91" s="39">
        <v>828</v>
      </c>
      <c r="E91" s="39">
        <v>828</v>
      </c>
    </row>
    <row r="92" spans="1:5" ht="15">
      <c r="A92" s="13" t="s">
        <v>540</v>
      </c>
      <c r="B92" s="31" t="s">
        <v>284</v>
      </c>
      <c r="C92" s="39"/>
      <c r="D92" s="39"/>
      <c r="E92" s="39"/>
    </row>
    <row r="93" spans="1:5" ht="15">
      <c r="A93" s="13" t="s">
        <v>541</v>
      </c>
      <c r="B93" s="31" t="s">
        <v>285</v>
      </c>
      <c r="C93" s="39"/>
      <c r="D93" s="39"/>
      <c r="E93" s="39"/>
    </row>
    <row r="94" spans="1:5" ht="15">
      <c r="A94" s="13" t="s">
        <v>286</v>
      </c>
      <c r="B94" s="31" t="s">
        <v>287</v>
      </c>
      <c r="C94" s="39"/>
      <c r="D94" s="39"/>
      <c r="E94" s="39"/>
    </row>
    <row r="95" spans="1:5" ht="15">
      <c r="A95" s="13" t="s">
        <v>542</v>
      </c>
      <c r="B95" s="31" t="s">
        <v>288</v>
      </c>
      <c r="C95" s="39"/>
      <c r="D95" s="39">
        <v>14906</v>
      </c>
      <c r="E95" s="39">
        <v>14906</v>
      </c>
    </row>
    <row r="96" spans="1:5" ht="15">
      <c r="A96" s="42" t="s">
        <v>502</v>
      </c>
      <c r="B96" s="45" t="s">
        <v>289</v>
      </c>
      <c r="C96" s="134">
        <f>SUM(C88:C95)</f>
        <v>0</v>
      </c>
      <c r="D96" s="134">
        <f>SUM(D88:D95)</f>
        <v>15734</v>
      </c>
      <c r="E96" s="134">
        <f>SUM(E88:E95)</f>
        <v>15734</v>
      </c>
    </row>
    <row r="97" spans="1:5" ht="15.75">
      <c r="A97" s="97" t="s">
        <v>663</v>
      </c>
      <c r="B97" s="98"/>
      <c r="C97" s="147"/>
      <c r="D97" s="147"/>
      <c r="E97" s="147"/>
    </row>
    <row r="98" spans="1:5" ht="15.75">
      <c r="A98" s="102" t="s">
        <v>550</v>
      </c>
      <c r="B98" s="103" t="s">
        <v>290</v>
      </c>
      <c r="C98" s="145">
        <f>C24+C25+C50+C59+C73+C82+C87+C96</f>
        <v>1424240</v>
      </c>
      <c r="D98" s="145">
        <f>D24+D25+D50+D59+D73+D82+D87+D96</f>
        <v>1522166</v>
      </c>
      <c r="E98" s="145">
        <f>E24+E25+E50+E59+E73+E82+E87+E96</f>
        <v>885702</v>
      </c>
    </row>
    <row r="99" spans="1:24" ht="15">
      <c r="A99" s="13" t="s">
        <v>543</v>
      </c>
      <c r="B99" s="5" t="s">
        <v>291</v>
      </c>
      <c r="C99" s="137">
        <v>6268</v>
      </c>
      <c r="D99" s="137">
        <v>76757</v>
      </c>
      <c r="E99" s="137">
        <v>76757</v>
      </c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4"/>
      <c r="X99" s="24"/>
    </row>
    <row r="100" spans="1:24" ht="15">
      <c r="A100" s="13" t="s">
        <v>294</v>
      </c>
      <c r="B100" s="5" t="s">
        <v>295</v>
      </c>
      <c r="C100" s="137"/>
      <c r="D100" s="137"/>
      <c r="E100" s="137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4"/>
      <c r="X100" s="24"/>
    </row>
    <row r="101" spans="1:24" ht="15">
      <c r="A101" s="13" t="s">
        <v>544</v>
      </c>
      <c r="B101" s="5" t="s">
        <v>296</v>
      </c>
      <c r="C101" s="137"/>
      <c r="D101" s="137"/>
      <c r="E101" s="137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4"/>
      <c r="X101" s="24"/>
    </row>
    <row r="102" spans="1:24" ht="15">
      <c r="A102" s="15" t="s">
        <v>507</v>
      </c>
      <c r="B102" s="7" t="s">
        <v>298</v>
      </c>
      <c r="C102" s="148">
        <v>6268</v>
      </c>
      <c r="D102" s="148">
        <v>76757</v>
      </c>
      <c r="E102" s="148">
        <v>76757</v>
      </c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4"/>
      <c r="X102" s="24"/>
    </row>
    <row r="103" spans="1:24" ht="15">
      <c r="A103" s="36" t="s">
        <v>545</v>
      </c>
      <c r="B103" s="5" t="s">
        <v>299</v>
      </c>
      <c r="C103" s="140"/>
      <c r="D103" s="140"/>
      <c r="E103" s="140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4"/>
      <c r="X103" s="24"/>
    </row>
    <row r="104" spans="1:24" ht="15">
      <c r="A104" s="36" t="s">
        <v>513</v>
      </c>
      <c r="B104" s="5" t="s">
        <v>302</v>
      </c>
      <c r="C104" s="140"/>
      <c r="D104" s="140"/>
      <c r="E104" s="140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4"/>
      <c r="X104" s="24"/>
    </row>
    <row r="105" spans="1:24" ht="15">
      <c r="A105" s="13" t="s">
        <v>303</v>
      </c>
      <c r="B105" s="5" t="s">
        <v>304</v>
      </c>
      <c r="C105" s="137"/>
      <c r="D105" s="137"/>
      <c r="E105" s="137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4"/>
      <c r="X105" s="24"/>
    </row>
    <row r="106" spans="1:24" ht="15">
      <c r="A106" s="13" t="s">
        <v>546</v>
      </c>
      <c r="B106" s="5" t="s">
        <v>305</v>
      </c>
      <c r="C106" s="137"/>
      <c r="D106" s="137"/>
      <c r="E106" s="137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4"/>
      <c r="X106" s="24"/>
    </row>
    <row r="107" spans="1:24" ht="15">
      <c r="A107" s="14" t="s">
        <v>510</v>
      </c>
      <c r="B107" s="7" t="s">
        <v>306</v>
      </c>
      <c r="C107" s="149">
        <f>SUM(C103:C106)</f>
        <v>0</v>
      </c>
      <c r="D107" s="149">
        <f>SUM(D103:D106)</f>
        <v>0</v>
      </c>
      <c r="E107" s="149">
        <f>SUM(E103:E106)</f>
        <v>0</v>
      </c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4"/>
      <c r="X107" s="24"/>
    </row>
    <row r="108" spans="1:24" ht="15">
      <c r="A108" s="36" t="s">
        <v>307</v>
      </c>
      <c r="B108" s="5" t="s">
        <v>308</v>
      </c>
      <c r="C108" s="140"/>
      <c r="D108" s="140"/>
      <c r="E108" s="140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4"/>
      <c r="X108" s="24"/>
    </row>
    <row r="109" spans="1:24" ht="15">
      <c r="A109" s="36" t="s">
        <v>309</v>
      </c>
      <c r="B109" s="5" t="s">
        <v>310</v>
      </c>
      <c r="C109" s="140"/>
      <c r="D109" s="140"/>
      <c r="E109" s="140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4"/>
      <c r="X109" s="24"/>
    </row>
    <row r="110" spans="1:24" ht="15">
      <c r="A110" s="14" t="s">
        <v>311</v>
      </c>
      <c r="B110" s="7" t="s">
        <v>312</v>
      </c>
      <c r="C110" s="149">
        <v>191431</v>
      </c>
      <c r="D110" s="149">
        <v>198410</v>
      </c>
      <c r="E110" s="149">
        <v>198410</v>
      </c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4"/>
      <c r="X110" s="24"/>
    </row>
    <row r="111" spans="1:24" ht="15">
      <c r="A111" s="36" t="s">
        <v>313</v>
      </c>
      <c r="B111" s="5" t="s">
        <v>314</v>
      </c>
      <c r="C111" s="149"/>
      <c r="D111" s="149"/>
      <c r="E111" s="149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4"/>
      <c r="X111" s="24"/>
    </row>
    <row r="112" spans="1:24" ht="15">
      <c r="A112" s="36" t="s">
        <v>315</v>
      </c>
      <c r="B112" s="5" t="s">
        <v>316</v>
      </c>
      <c r="C112" s="149"/>
      <c r="D112" s="149"/>
      <c r="E112" s="149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4"/>
      <c r="X112" s="24"/>
    </row>
    <row r="113" spans="1:24" ht="15">
      <c r="A113" s="36" t="s">
        <v>317</v>
      </c>
      <c r="B113" s="5" t="s">
        <v>318</v>
      </c>
      <c r="C113" s="149"/>
      <c r="D113" s="149"/>
      <c r="E113" s="149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4"/>
      <c r="X113" s="24"/>
    </row>
    <row r="114" spans="1:24" ht="15">
      <c r="A114" s="37" t="s">
        <v>511</v>
      </c>
      <c r="B114" s="38" t="s">
        <v>319</v>
      </c>
      <c r="C114" s="149">
        <f>SUM(C111:C113)</f>
        <v>0</v>
      </c>
      <c r="D114" s="149">
        <f>SUM(D111:D113)</f>
        <v>0</v>
      </c>
      <c r="E114" s="149">
        <f>SUM(E111:E113)</f>
        <v>0</v>
      </c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4"/>
      <c r="X114" s="24"/>
    </row>
    <row r="115" spans="1:24" ht="15">
      <c r="A115" s="36" t="s">
        <v>320</v>
      </c>
      <c r="B115" s="5" t="s">
        <v>321</v>
      </c>
      <c r="C115" s="149"/>
      <c r="D115" s="149"/>
      <c r="E115" s="149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4"/>
      <c r="X115" s="24"/>
    </row>
    <row r="116" spans="1:24" ht="15">
      <c r="A116" s="13" t="s">
        <v>322</v>
      </c>
      <c r="B116" s="5" t="s">
        <v>323</v>
      </c>
      <c r="C116" s="148"/>
      <c r="D116" s="148"/>
      <c r="E116" s="148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4"/>
      <c r="X116" s="24"/>
    </row>
    <row r="117" spans="1:24" ht="15">
      <c r="A117" s="36" t="s">
        <v>547</v>
      </c>
      <c r="B117" s="5" t="s">
        <v>324</v>
      </c>
      <c r="C117" s="149"/>
      <c r="D117" s="149"/>
      <c r="E117" s="149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4"/>
      <c r="X117" s="24"/>
    </row>
    <row r="118" spans="1:24" ht="15">
      <c r="A118" s="36" t="s">
        <v>516</v>
      </c>
      <c r="B118" s="5" t="s">
        <v>325</v>
      </c>
      <c r="C118" s="149"/>
      <c r="D118" s="149"/>
      <c r="E118" s="149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4"/>
      <c r="X118" s="24"/>
    </row>
    <row r="119" spans="1:24" ht="15">
      <c r="A119" s="37" t="s">
        <v>517</v>
      </c>
      <c r="B119" s="38" t="s">
        <v>329</v>
      </c>
      <c r="C119" s="149">
        <f>SUM(C115:C118)</f>
        <v>0</v>
      </c>
      <c r="D119" s="149"/>
      <c r="E119" s="149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4"/>
      <c r="X119" s="24"/>
    </row>
    <row r="120" spans="1:24" ht="15">
      <c r="A120" s="13" t="s">
        <v>330</v>
      </c>
      <c r="B120" s="5" t="s">
        <v>331</v>
      </c>
      <c r="C120" s="15"/>
      <c r="D120" s="15"/>
      <c r="E120" s="15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4"/>
      <c r="X120" s="24"/>
    </row>
    <row r="121" spans="1:24" ht="15.75">
      <c r="A121" s="104" t="s">
        <v>551</v>
      </c>
      <c r="B121" s="105" t="s">
        <v>332</v>
      </c>
      <c r="C121" s="150">
        <f>C102+C107+C110+C114+C119</f>
        <v>197699</v>
      </c>
      <c r="D121" s="150">
        <f>D102+D107+D110+D114+D119</f>
        <v>275167</v>
      </c>
      <c r="E121" s="150">
        <f>E102+E107+E110+E114+E119</f>
        <v>275167</v>
      </c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4"/>
      <c r="X121" s="24"/>
    </row>
    <row r="122" spans="1:24" ht="15.75">
      <c r="A122" s="112" t="s">
        <v>587</v>
      </c>
      <c r="B122" s="115"/>
      <c r="C122" s="146">
        <f>C98+C121</f>
        <v>1621939</v>
      </c>
      <c r="D122" s="146">
        <f>D98+D121</f>
        <v>1797333</v>
      </c>
      <c r="E122" s="146">
        <f>E98+E121</f>
        <v>1160869</v>
      </c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</row>
    <row r="123" spans="2:24" ht="15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</row>
    <row r="124" spans="2:24" ht="1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</row>
    <row r="125" spans="2:24" ht="1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</row>
    <row r="126" spans="2:24" ht="1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</row>
    <row r="127" spans="2:24" ht="1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</row>
    <row r="128" spans="2:24" ht="1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</row>
    <row r="129" spans="2:24" ht="1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</row>
    <row r="130" spans="2:24" ht="1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</row>
    <row r="131" spans="2:24" ht="1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</row>
    <row r="132" spans="2:24" ht="1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</row>
    <row r="133" spans="2:24" ht="1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</row>
    <row r="134" spans="2:24" ht="1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</row>
    <row r="135" spans="2:24" ht="1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</row>
    <row r="136" spans="2:24" ht="1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</row>
    <row r="137" spans="2:24" ht="1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</row>
    <row r="138" spans="2:24" ht="1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</row>
    <row r="139" spans="2:24" ht="1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</row>
    <row r="140" spans="2:24" ht="1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</row>
    <row r="141" spans="2:24" ht="1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</row>
    <row r="142" spans="2:24" ht="1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</row>
    <row r="143" spans="2:24" ht="1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</row>
    <row r="144" spans="2:24" ht="1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</row>
    <row r="145" spans="2:24" ht="1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</row>
    <row r="146" spans="2:24" ht="1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</row>
    <row r="147" spans="2:24" ht="1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 spans="2:24" ht="1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</row>
    <row r="149" spans="2:24" ht="1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</row>
    <row r="150" spans="2:24" ht="1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</row>
    <row r="151" spans="2:24" ht="1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</row>
    <row r="152" spans="2:24" ht="1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</row>
    <row r="153" spans="2:24" ht="1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</row>
    <row r="154" spans="2:24" ht="1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</row>
    <row r="155" spans="2:24" ht="1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</row>
    <row r="156" spans="2:24" ht="1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</row>
    <row r="157" spans="2:24" ht="1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</row>
    <row r="158" spans="2:24" ht="1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</row>
    <row r="159" spans="2:24" ht="1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</row>
    <row r="160" spans="2:24" ht="1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</row>
    <row r="161" spans="2:24" ht="1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</row>
    <row r="162" spans="2:24" ht="1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</row>
    <row r="163" spans="2:24" ht="1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</row>
    <row r="164" spans="2:24" ht="1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</row>
    <row r="165" spans="2:24" ht="1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</row>
    <row r="166" spans="2:24" ht="1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</row>
    <row r="167" spans="2:24" ht="1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</row>
    <row r="168" spans="2:24" ht="1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</row>
    <row r="169" spans="2:24" ht="1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</row>
    <row r="170" spans="2:24" ht="1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</row>
    <row r="171" spans="2:24" ht="1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2015-04-24T05:52:00Z</cp:lastPrinted>
  <dcterms:created xsi:type="dcterms:W3CDTF">2014-01-03T21:48:14Z</dcterms:created>
  <dcterms:modified xsi:type="dcterms:W3CDTF">2015-04-24T06:20:18Z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